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45" windowWidth="14805" windowHeight="7770"/>
  </bookViews>
  <sheets>
    <sheet name="Лист1" sheetId="5" r:id="rId1"/>
  </sheets>
  <definedNames>
    <definedName name="_xlnm.Print_Titles" localSheetId="0">Лист1!$5:$6</definedName>
  </definedNames>
  <calcPr calcId="162913"/>
</workbook>
</file>

<file path=xl/calcChain.xml><?xml version="1.0" encoding="utf-8"?>
<calcChain xmlns="http://schemas.openxmlformats.org/spreadsheetml/2006/main">
  <c r="H22" i="5" l="1"/>
  <c r="J109" i="5"/>
  <c r="J110" i="5"/>
  <c r="J111" i="5"/>
  <c r="J112" i="5"/>
  <c r="J113" i="5"/>
  <c r="J114" i="5"/>
  <c r="I109" i="5"/>
  <c r="I110" i="5"/>
  <c r="I111" i="5"/>
  <c r="I112" i="5"/>
  <c r="I113" i="5"/>
  <c r="I114" i="5"/>
  <c r="H109" i="5"/>
  <c r="H110" i="5"/>
  <c r="H111" i="5"/>
  <c r="H112" i="5"/>
  <c r="H113" i="5"/>
  <c r="H114" i="5"/>
  <c r="G109" i="5"/>
  <c r="G110" i="5"/>
  <c r="G111" i="5"/>
  <c r="G112" i="5"/>
  <c r="G113" i="5"/>
  <c r="G114" i="5"/>
  <c r="F108" i="5"/>
  <c r="F107" i="5" s="1"/>
  <c r="E108" i="5"/>
  <c r="H61" i="5"/>
  <c r="H62" i="5"/>
  <c r="H63" i="5"/>
  <c r="H47" i="5"/>
  <c r="H8" i="5"/>
  <c r="H32" i="5"/>
  <c r="H33" i="5"/>
  <c r="H34" i="5"/>
  <c r="H35" i="5"/>
  <c r="H36" i="5"/>
  <c r="H37" i="5"/>
  <c r="H38" i="5"/>
  <c r="H39" i="5"/>
  <c r="H40" i="5"/>
  <c r="H41" i="5"/>
  <c r="H42" i="5"/>
  <c r="H43" i="5"/>
  <c r="H74" i="5"/>
  <c r="H75" i="5"/>
  <c r="H76" i="5"/>
  <c r="H73" i="5"/>
  <c r="H90" i="5"/>
  <c r="H91" i="5"/>
  <c r="H92" i="5"/>
  <c r="H93" i="5"/>
  <c r="H94" i="5"/>
  <c r="H95" i="5"/>
  <c r="H99" i="5"/>
  <c r="H100" i="5"/>
  <c r="H101" i="5"/>
  <c r="H102" i="5"/>
  <c r="H103" i="5"/>
  <c r="H104" i="5"/>
  <c r="G101" i="5"/>
  <c r="G102" i="5"/>
  <c r="G103" i="5"/>
  <c r="G104" i="5"/>
  <c r="J70" i="5"/>
  <c r="J71" i="5"/>
  <c r="J72" i="5"/>
  <c r="J74" i="5"/>
  <c r="J75" i="5"/>
  <c r="J77" i="5"/>
  <c r="J78" i="5"/>
  <c r="J79" i="5"/>
  <c r="J80" i="5"/>
  <c r="J81" i="5"/>
  <c r="J83" i="5"/>
  <c r="J84" i="5"/>
  <c r="J85" i="5"/>
  <c r="J86" i="5"/>
  <c r="J87" i="5"/>
  <c r="J88" i="5"/>
  <c r="J91" i="5"/>
  <c r="J92" i="5"/>
  <c r="J93" i="5"/>
  <c r="J94" i="5"/>
  <c r="J95" i="5"/>
  <c r="J96" i="5"/>
  <c r="J97" i="5"/>
  <c r="J99" i="5"/>
  <c r="J100" i="5"/>
  <c r="J101" i="5"/>
  <c r="J102" i="5"/>
  <c r="J103" i="5"/>
  <c r="J104" i="5"/>
  <c r="F98" i="5"/>
  <c r="H98" i="5" s="1"/>
  <c r="E98" i="5"/>
  <c r="I70" i="5"/>
  <c r="I71" i="5"/>
  <c r="I72" i="5"/>
  <c r="I73" i="5"/>
  <c r="I74" i="5"/>
  <c r="I75" i="5"/>
  <c r="I76" i="5"/>
  <c r="I77" i="5"/>
  <c r="I78" i="5"/>
  <c r="I80" i="5"/>
  <c r="I81" i="5"/>
  <c r="I83" i="5"/>
  <c r="I84" i="5"/>
  <c r="I85" i="5"/>
  <c r="I86" i="5"/>
  <c r="I87" i="5"/>
  <c r="I88" i="5"/>
  <c r="I89" i="5"/>
  <c r="I90" i="5"/>
  <c r="I91" i="5"/>
  <c r="I92" i="5"/>
  <c r="I94" i="5"/>
  <c r="I95" i="5"/>
  <c r="I96" i="5"/>
  <c r="I97" i="5"/>
  <c r="I98" i="5"/>
  <c r="I99" i="5"/>
  <c r="I100" i="5"/>
  <c r="I101" i="5"/>
  <c r="I102" i="5"/>
  <c r="I103" i="5"/>
  <c r="I104" i="5"/>
  <c r="F106" i="5" l="1"/>
  <c r="H108" i="5"/>
  <c r="J108" i="5"/>
  <c r="J98" i="5"/>
  <c r="E107" i="5"/>
  <c r="J107" i="5" s="1"/>
  <c r="H70" i="5"/>
  <c r="H71" i="5"/>
  <c r="H72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6" i="5"/>
  <c r="H97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4" i="5"/>
  <c r="G95" i="5"/>
  <c r="G96" i="5"/>
  <c r="G97" i="5"/>
  <c r="F69" i="5"/>
  <c r="H69" i="5" s="1"/>
  <c r="E69" i="5"/>
  <c r="J8" i="5"/>
  <c r="J9" i="5"/>
  <c r="J10" i="5"/>
  <c r="J11" i="5"/>
  <c r="J12" i="5"/>
  <c r="J13" i="5"/>
  <c r="J14" i="5"/>
  <c r="J15" i="5"/>
  <c r="J16" i="5"/>
  <c r="J17" i="5"/>
  <c r="J18" i="5"/>
  <c r="J19" i="5"/>
  <c r="J26" i="5"/>
  <c r="J27" i="5"/>
  <c r="J28" i="5"/>
  <c r="J29" i="5"/>
  <c r="J30" i="5"/>
  <c r="J31" i="5"/>
  <c r="J44" i="5"/>
  <c r="J51" i="5"/>
  <c r="J52" i="5"/>
  <c r="J53" i="5"/>
  <c r="J54" i="5"/>
  <c r="J55" i="5"/>
  <c r="J56" i="5"/>
  <c r="J57" i="5"/>
  <c r="J58" i="5"/>
  <c r="J59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6" i="5"/>
  <c r="I47" i="5"/>
  <c r="I48" i="5"/>
  <c r="I49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3" i="5"/>
  <c r="H24" i="5"/>
  <c r="H25" i="5"/>
  <c r="H26" i="5"/>
  <c r="H27" i="5"/>
  <c r="H28" i="5"/>
  <c r="H29" i="5"/>
  <c r="H30" i="5"/>
  <c r="H31" i="5"/>
  <c r="H45" i="5"/>
  <c r="H46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4" i="5"/>
  <c r="H65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6" i="5"/>
  <c r="G47" i="5"/>
  <c r="G48" i="5"/>
  <c r="G49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F7" i="5"/>
  <c r="F50" i="5"/>
  <c r="E50" i="5"/>
  <c r="E45" i="5" s="1"/>
  <c r="E44" i="5" s="1"/>
  <c r="E7" i="5" s="1"/>
  <c r="D108" i="5"/>
  <c r="D107" i="5" s="1"/>
  <c r="D106" i="5" s="1"/>
  <c r="D105" i="5" s="1"/>
  <c r="D93" i="5"/>
  <c r="I93" i="5" s="1"/>
  <c r="D69" i="5"/>
  <c r="D45" i="5"/>
  <c r="D44" i="5"/>
  <c r="D7" i="5" s="1"/>
  <c r="I7" i="5" s="1"/>
  <c r="J50" i="5" l="1"/>
  <c r="I50" i="5"/>
  <c r="J7" i="5"/>
  <c r="G50" i="5"/>
  <c r="F105" i="5"/>
  <c r="G93" i="5"/>
  <c r="G45" i="5"/>
  <c r="H44" i="5"/>
  <c r="I45" i="5"/>
  <c r="H7" i="5"/>
  <c r="F68" i="5"/>
  <c r="J69" i="5"/>
  <c r="G107" i="5"/>
  <c r="I107" i="5"/>
  <c r="E106" i="5"/>
  <c r="D115" i="5"/>
  <c r="G7" i="5"/>
  <c r="H107" i="5"/>
  <c r="G44" i="5"/>
  <c r="I44" i="5"/>
  <c r="J45" i="5"/>
  <c r="E68" i="5"/>
  <c r="I69" i="5"/>
  <c r="G108" i="5"/>
  <c r="I108" i="5"/>
  <c r="D68" i="5"/>
  <c r="D67" i="5" s="1"/>
  <c r="D66" i="5" s="1"/>
  <c r="E105" i="5" l="1"/>
  <c r="J105" i="5" s="1"/>
  <c r="I106" i="5"/>
  <c r="G106" i="5"/>
  <c r="F67" i="5"/>
  <c r="J68" i="5"/>
  <c r="H68" i="5"/>
  <c r="E67" i="5"/>
  <c r="I68" i="5"/>
  <c r="G68" i="5"/>
  <c r="H106" i="5"/>
  <c r="J106" i="5"/>
  <c r="H105" i="5" l="1"/>
  <c r="F66" i="5"/>
  <c r="J67" i="5"/>
  <c r="H67" i="5"/>
  <c r="G105" i="5"/>
  <c r="I105" i="5"/>
  <c r="E66" i="5"/>
  <c r="I67" i="5"/>
  <c r="G67" i="5"/>
  <c r="I66" i="5" l="1"/>
  <c r="G66" i="5"/>
  <c r="E115" i="5"/>
  <c r="J66" i="5"/>
  <c r="H66" i="5"/>
  <c r="F115" i="5"/>
  <c r="G115" i="5" l="1"/>
  <c r="I115" i="5"/>
  <c r="J115" i="5"/>
  <c r="H115" i="5"/>
</calcChain>
</file>

<file path=xl/sharedStrings.xml><?xml version="1.0" encoding="utf-8"?>
<sst xmlns="http://schemas.openxmlformats.org/spreadsheetml/2006/main" count="339" uniqueCount="137">
  <si>
    <t>Наименование ГРБС</t>
  </si>
  <si>
    <t>Код ГРБС</t>
  </si>
  <si>
    <t>Код ЦСР</t>
  </si>
  <si>
    <t>Проект на
2021 год
(тыс. руб.)</t>
  </si>
  <si>
    <t>Отклонение
(тыс. руб.)</t>
  </si>
  <si>
    <t>Министерство строительства и жилищно-коммунального хозяйства Калужской области</t>
  </si>
  <si>
    <t>Государственная программа Калужской области "Обеспечение доступным и комфортным жильем и коммунальными услугами населения Калужской области"</t>
  </si>
  <si>
    <t>105</t>
  </si>
  <si>
    <t>05 0 00 00000</t>
  </si>
  <si>
    <t>Подпрограмма "Расширение сети газопроводов и строительство объектов газификации на территории Калужской области (газификация Калужской области)"</t>
  </si>
  <si>
    <t>05 8 00 00000</t>
  </si>
  <si>
    <t>Основное мероприятие "Развитие инфраструктуры для обеспечения природным газом потребителей Калужской области"</t>
  </si>
  <si>
    <t>05 8 01 00000</t>
  </si>
  <si>
    <t>Бюджетные инвестиции в сфере жилищно-коммунального хозяйства</t>
  </si>
  <si>
    <t>05 8 01 81500</t>
  </si>
  <si>
    <t>Государственная программа Калужской области "Развитие физической культуры и спорта в Калужской области"</t>
  </si>
  <si>
    <t>13 0 00 00000</t>
  </si>
  <si>
    <t>Подпрограмма "Развитие физической культуры, массового спорта и спорта высших достижений"</t>
  </si>
  <si>
    <t>13 1 00 00000</t>
  </si>
  <si>
    <t>13 1 04 00000</t>
  </si>
  <si>
    <t>Строительство спортивного комплекса "Дворец спорта" в г. Калуге</t>
  </si>
  <si>
    <t>13 1 04 81170</t>
  </si>
  <si>
    <t>Министерство дорожного хозяйства Калужской области</t>
  </si>
  <si>
    <t>112</t>
  </si>
  <si>
    <t>Государственная программа Калужской области "Развитие дорожного хозяйства Калужской области"</t>
  </si>
  <si>
    <t>24 0 00 00000</t>
  </si>
  <si>
    <t>Подпрограмма "Совершенствование и развитие сети автомобильных дорог Калужской области"</t>
  </si>
  <si>
    <t>24 2 00 00000</t>
  </si>
  <si>
    <t>Основное мероприятие "Строительство и реконструкция автомобильных дорог общего пользования регионального или межмуниципального значения и искусственных дорожных сооружений на них"</t>
  </si>
  <si>
    <t>24 2 01 00000</t>
  </si>
  <si>
    <t>Реализация мероприятий подпрограммы "Совершенствование и развитие сети автомобильных дорог Калужской области"</t>
  </si>
  <si>
    <t>24 2 01 85000</t>
  </si>
  <si>
    <t>Реконструкция мостового перехода через реку Жиздра с подходом к мосту на участке автодороги АДНП 249(Кз) 318/10-пл. 6-о в/ч 95855 в Козельском районе с км 0+000 по км 0+550</t>
  </si>
  <si>
    <t>24 2 01 85080</t>
  </si>
  <si>
    <t>Реконструкция мостового перехода через реку Другуска с подходами на автодороге Козельск-Ульяново-Дудоровский-Хвастовичи в Козельском районе</t>
  </si>
  <si>
    <t>24 2 01 85090</t>
  </si>
  <si>
    <t>Подпрограмма "Повышение безопасности дорожного движения в Калужской области"</t>
  </si>
  <si>
    <t>24 Б 00 00000</t>
  </si>
  <si>
    <t>Реализация мероприятий подпрограммы "Повышение безопасности дорожного движения Калужской области"</t>
  </si>
  <si>
    <t>Министерство труда и социальной защиты Калужской области</t>
  </si>
  <si>
    <t>763</t>
  </si>
  <si>
    <t>Государственная программа Калужской области "Семья и дети Калужской области"</t>
  </si>
  <si>
    <t>45 0 00 00000</t>
  </si>
  <si>
    <t>Подпрограмма "Право ребенка на семью"</t>
  </si>
  <si>
    <t>Социальная поддержка детей-сирот и детей, оставшихся без попечения родителей, лиц из их числа и замещающих семей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</si>
  <si>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</si>
  <si>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Всего</t>
  </si>
  <si>
    <t>Государственная программа Калужской области "Безопасность жизнедеятельности на территории Калужской области"</t>
  </si>
  <si>
    <t>Подпрограмма "Предупреждение, спасение, помощь"</t>
  </si>
  <si>
    <t>Основное мероприятие "Строительство объектов, способствующих обеспечению безопасности жизнедеятельности населения"</t>
  </si>
  <si>
    <t>Строительство объекта "Здание пожарного депо в г. Тарусе Тарусского района Калужской области (в т.ч. проведение проектно-изыскательских работ)"</t>
  </si>
  <si>
    <t>Государственная программа Калужской области "Развитие профессионального образования и науки в Калужской области"</t>
  </si>
  <si>
    <t>Подпрограмма "Развитие профессионального образования"</t>
  </si>
  <si>
    <t>Основное мероприятие "Создание условий для обеспечения региональной системы профессионального образования квалифицированными педагогическими кадрами, в том числе для проведения обучения и оценки соответствующей квалификации по стандартам Ворлдскиллс"</t>
  </si>
  <si>
    <t>Строительство блочно-модульной котельной для отопления ГАОУ ДПО КО "Калужский государственный институт развития образования"</t>
  </si>
  <si>
    <t>Государственная программа Калужской области "Развитие культуры в Калужской области"</t>
  </si>
  <si>
    <t>Подпрограмма "Развитие учреждений культуры и образования в сфере культуры"</t>
  </si>
  <si>
    <t>Региональный проект "Культурная среда"</t>
  </si>
  <si>
    <t>Основное мероприятие "Строительство, реконструкция спортивных объектов областной собственности (в том числе физкультурно-оздоровительных комплексов), в том числе оплата расходов на изготовление проектной документации, проведение предпроектных работ, инженерно-геодезических, инженерно-геологических и инженерно-экологических изысканий, государственной экспертизы проектной документации и осуществление входного контроля над проектной документацией"</t>
  </si>
  <si>
    <t>Региональный проект "Спорт - норма жизни"</t>
  </si>
  <si>
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</si>
  <si>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Развитие транспортной инфраструктуры на сельских территориях</t>
  </si>
  <si>
    <t>Региональный проект "Дорожная сеть"</t>
  </si>
  <si>
    <t>Региональный проект "Общесистемные меры развития дорожного хозяйства"</t>
  </si>
  <si>
    <t>Региональный проект "Безопасность дорожного движения"</t>
  </si>
  <si>
    <t/>
  </si>
  <si>
    <t>10 0 00 00000</t>
  </si>
  <si>
    <t>10 2 00 00000</t>
  </si>
  <si>
    <t>10 2 05 00000</t>
  </si>
  <si>
    <t>10 2 05 89360</t>
  </si>
  <si>
    <t>17 0 00 00000</t>
  </si>
  <si>
    <t>17 1 00 00000</t>
  </si>
  <si>
    <t>17 1 06 00000</t>
  </si>
  <si>
    <t>17 1 06 17070</t>
  </si>
  <si>
    <t>11 0 00 00000</t>
  </si>
  <si>
    <t>11 1 00 00000</t>
  </si>
  <si>
    <t>11 1 A1 00000</t>
  </si>
  <si>
    <t>13 1 P5 00000</t>
  </si>
  <si>
    <t>13 1 P5 51390</t>
  </si>
  <si>
    <t>24 2 01 R3720</t>
  </si>
  <si>
    <t>24 2 R1 00000</t>
  </si>
  <si>
    <t>24 2 R1 85000</t>
  </si>
  <si>
    <t>24 2 R2 00000</t>
  </si>
  <si>
    <t>24 2 R2 85000</t>
  </si>
  <si>
    <t>24 Б R3 00000</t>
  </si>
  <si>
    <t>24 Б R3 85070</t>
  </si>
  <si>
    <t>45 2 00 00000</t>
  </si>
  <si>
    <t>45 2 02 00000</t>
  </si>
  <si>
    <t>45 2 02 03360</t>
  </si>
  <si>
    <t>45 2 02 R0820</t>
  </si>
  <si>
    <t>Проект на
2022 год
(тыс. руб.)</t>
  </si>
  <si>
    <t>в 2022 году
к 2021 году</t>
  </si>
  <si>
    <t>Информация о капитальных вложениях в объекты государственной собственности по виду расходов 410 "Бюджетные инвестиции" в 2021-2023 годах</t>
  </si>
  <si>
    <t>Приложение 4 к заключению на проект закона Калужской области «Об областном бюджете на 2021 год и на плановый период 2022 и 2023 годов»</t>
  </si>
  <si>
    <t>Проект на
2023 год
(тыс. руб.)</t>
  </si>
  <si>
    <t>в 2023 году
к 2022 году</t>
  </si>
  <si>
    <t>Капитальные вложения в объекты государственной (муниципальной) собственности</t>
  </si>
  <si>
    <t>Бюджетные инвестиции</t>
  </si>
  <si>
    <t>Модернизация театров юного зрителя и театров кукол</t>
  </si>
  <si>
    <t>11 1 A1 54560</t>
  </si>
  <si>
    <t>Государственная программа Калужской области "Развитие здравоохранения в Калужской области"</t>
  </si>
  <si>
    <t>Подпрограмма "Профилактика заболеваний и формирование здорового образа жизни. Развитие первичной медико-санитарной помощи"</t>
  </si>
  <si>
    <t>Региональный проект "Развитие детского  здравоохранения, включая создание современной инфраструктуры оказания медицинской помощи детям"</t>
  </si>
  <si>
    <t>Реконструкция ГБУЗ КО "Калужская областная клиническая детская больница"</t>
  </si>
  <si>
    <t>01 0 00 00000</t>
  </si>
  <si>
    <t>01 1 00 00000</t>
  </si>
  <si>
    <t>01 1 N4 00000</t>
  </si>
  <si>
    <t>01 1 N4 82540</t>
  </si>
  <si>
    <t>Государственная программа Калужской области "Социальная поддержка граждан в Калужской области"</t>
  </si>
  <si>
    <t>Подпрограмма "Старшее поколение"</t>
  </si>
  <si>
    <t>Основное мероприятие "Укрепление материально-технической базы организаций социального обслуживания Калужской области"</t>
  </si>
  <si>
    <t>Филиал ГБУ КО "Новослободский дом-интернат для престарелых и инвалидов"</t>
  </si>
  <si>
    <t>03 0 00 00000</t>
  </si>
  <si>
    <t>03 2 00 00000</t>
  </si>
  <si>
    <t>03 2 03 00000</t>
  </si>
  <si>
    <t>03 2 03 83350</t>
  </si>
  <si>
    <t>Создание и модернизация объектов спортивной инфраструктуры региональной собственности для занятий физической культурой и спортом ("Крытый футбольный манеж на тренировочной площадке "Спутник")</t>
  </si>
  <si>
    <t>Создание и модернизация объектов спортивной инфраструктуры региональной собственности для занятий физической культурой и спортом ("Спортивный комплекс с плавательным бассейном без зрительских мест в г. Балабаново")</t>
  </si>
  <si>
    <t>Спортивный центр с универсальным игровым залом по адресу: РФ, Калужская область, г. Мосальск, ул. Ломоносова</t>
  </si>
  <si>
    <t>Строительство крытого катка с искусственным льдом в г. Кондрово</t>
  </si>
  <si>
    <t>13 1 P5 51392</t>
  </si>
  <si>
    <t>13 1 P5 51393</t>
  </si>
  <si>
    <t>13 1 P5 81391</t>
  </si>
  <si>
    <t>13 1 P5 81395</t>
  </si>
  <si>
    <t>Министерство природных ресурсов и экологии Калужской области</t>
  </si>
  <si>
    <t>758</t>
  </si>
  <si>
    <t>Государственная программа Калужской области  "Воспроизводство и использование природных ресурсов в Калужской области"</t>
  </si>
  <si>
    <t>Подпрограмма "Развитие водохозяйственного комплекса Калужской области"</t>
  </si>
  <si>
    <t>28 0 00 00000</t>
  </si>
  <si>
    <t>28 2 00 00000</t>
  </si>
  <si>
    <t>Основное мероприятие "Строительство/реконструкция сооружений инженерной защиты"</t>
  </si>
  <si>
    <t>Реконструкция гидротехнических сооружений</t>
  </si>
  <si>
    <t>28 2 04 00000</t>
  </si>
  <si>
    <t>28 2 04 83620</t>
  </si>
  <si>
    <t>Основное мероприятие "Обеспечение прав детей сирот и детей, оставшихся без попечения родителей, а также лиц из их числа на улучшение жилищных условий"</t>
  </si>
  <si>
    <t>24 2 01 85720</t>
  </si>
  <si>
    <t>Темп роста
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</si>
</sst>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b/>
      <sz val="12"/>
      <color rgb="FF000000"/>
      <name val="Times New Roman"/>
      <family val="2"/>
    </font>
    <font>
      <sz val="12"/>
      <color rgb="FF000000"/>
      <name val="Arial Cyr"/>
      <family val="2"/>
    </font>
    <font>
      <sz val="10"/>
      <color rgb="FF000000"/>
      <name val="Arial Cyr"/>
      <family val="2"/>
    </font>
    <font>
      <sz val="12"/>
      <color rgb="FF000000"/>
      <name val="Times New Roman"/>
      <family val="2"/>
    </font>
    <font>
      <b/>
      <sz val="12"/>
      <color rgb="FF000000"/>
      <name val="Arial Cyr"/>
      <family val="2"/>
    </font>
    <font>
      <b/>
      <sz val="12"/>
      <color indexed="18"/>
      <name val="Arial Cyr"/>
      <family val="2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name val="Calibri"/>
      <family val="2"/>
    </font>
    <font>
      <sz val="11"/>
      <color indexed="8"/>
      <name val="Calibri"/>
      <family val="2"/>
      <charset val="204"/>
    </font>
    <font>
      <b/>
      <sz val="12"/>
      <color indexed="24"/>
      <name val="Times New Roman Cyr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</borders>
  <cellStyleXfs count="96">
    <xf numFmtId="0" fontId="0" fillId="0" borderId="0"/>
    <xf numFmtId="0" fontId="2" fillId="0" borderId="0"/>
    <xf numFmtId="164" fontId="7" fillId="0" borderId="0">
      <alignment vertical="top" wrapText="1"/>
    </xf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10" fillId="15" borderId="0"/>
    <xf numFmtId="0" fontId="11" fillId="16" borderId="7">
      <alignment horizontal="center" vertical="center" wrapText="1"/>
    </xf>
    <xf numFmtId="0" fontId="11" fillId="0" borderId="7">
      <alignment horizontal="center" vertical="center" wrapText="1"/>
    </xf>
    <xf numFmtId="0" fontId="12" fillId="0" borderId="7">
      <alignment horizontal="center" vertical="center" shrinkToFit="1"/>
    </xf>
    <xf numFmtId="0" fontId="13" fillId="0" borderId="7">
      <alignment horizontal="center" vertical="center" shrinkToFit="1"/>
    </xf>
    <xf numFmtId="49" fontId="11" fillId="0" borderId="7">
      <alignment horizontal="left" vertical="center" wrapText="1"/>
    </xf>
    <xf numFmtId="49" fontId="14" fillId="0" borderId="7">
      <alignment horizontal="left" vertical="center" wrapText="1"/>
    </xf>
    <xf numFmtId="0" fontId="14" fillId="15" borderId="0">
      <alignment vertical="center"/>
    </xf>
    <xf numFmtId="0" fontId="15" fillId="0" borderId="7">
      <alignment horizontal="left"/>
    </xf>
    <xf numFmtId="49" fontId="14" fillId="0" borderId="7">
      <alignment horizontal="left" vertical="center" wrapText="1"/>
    </xf>
    <xf numFmtId="0" fontId="13" fillId="0" borderId="8"/>
    <xf numFmtId="49" fontId="11" fillId="0" borderId="7">
      <alignment horizontal="center" vertical="center" wrapText="1"/>
    </xf>
    <xf numFmtId="0" fontId="11" fillId="0" borderId="7">
      <alignment horizontal="left"/>
    </xf>
    <xf numFmtId="49" fontId="14" fillId="0" borderId="7">
      <alignment horizontal="center" vertical="center" wrapText="1"/>
    </xf>
    <xf numFmtId="0" fontId="13" fillId="0" borderId="8"/>
    <xf numFmtId="0" fontId="10" fillId="0" borderId="0"/>
    <xf numFmtId="0" fontId="11" fillId="0" borderId="7">
      <alignment horizontal="center" vertical="center" wrapText="1"/>
    </xf>
    <xf numFmtId="49" fontId="11" fillId="0" borderId="7">
      <alignment horizontal="center" vertical="center" wrapText="1"/>
    </xf>
    <xf numFmtId="49" fontId="14" fillId="16" borderId="7">
      <alignment horizontal="left" wrapText="1"/>
    </xf>
    <xf numFmtId="0" fontId="13" fillId="0" borderId="0">
      <alignment horizontal="left" wrapText="1"/>
    </xf>
    <xf numFmtId="4" fontId="11" fillId="0" borderId="7">
      <alignment horizontal="center" vertical="center" shrinkToFit="1"/>
    </xf>
    <xf numFmtId="49" fontId="14" fillId="0" borderId="7">
      <alignment horizontal="center" vertical="center" wrapText="1"/>
    </xf>
    <xf numFmtId="4" fontId="14" fillId="0" borderId="7">
      <alignment horizontal="center" vertical="center" shrinkToFit="1"/>
    </xf>
    <xf numFmtId="4" fontId="15" fillId="0" borderId="7">
      <alignment horizontal="right" vertical="top" shrinkToFit="1"/>
    </xf>
    <xf numFmtId="49" fontId="14" fillId="16" borderId="7">
      <alignment horizontal="center" wrapText="1"/>
    </xf>
    <xf numFmtId="0" fontId="13" fillId="0" borderId="0">
      <alignment horizontal="left" vertical="top" wrapText="1"/>
    </xf>
    <xf numFmtId="4" fontId="11" fillId="0" borderId="7">
      <alignment horizontal="right" vertical="center" shrinkToFit="1"/>
    </xf>
    <xf numFmtId="0" fontId="15" fillId="0" borderId="0">
      <alignment horizontal="center" wrapText="1"/>
    </xf>
    <xf numFmtId="4" fontId="14" fillId="0" borderId="7">
      <alignment horizontal="right" vertical="center" shrinkToFit="1"/>
    </xf>
    <xf numFmtId="4" fontId="14" fillId="16" borderId="7">
      <alignment horizontal="right" shrinkToFit="1"/>
    </xf>
    <xf numFmtId="0" fontId="15" fillId="0" borderId="0">
      <alignment horizontal="center"/>
    </xf>
    <xf numFmtId="4" fontId="11" fillId="0" borderId="7">
      <alignment horizontal="right" vertical="top" shrinkToFit="1"/>
    </xf>
    <xf numFmtId="0" fontId="13" fillId="0" borderId="0">
      <alignment wrapText="1"/>
    </xf>
    <xf numFmtId="0" fontId="13" fillId="0" borderId="0">
      <alignment horizontal="left" wrapText="1"/>
    </xf>
    <xf numFmtId="0" fontId="13" fillId="0" borderId="0">
      <alignment horizontal="right"/>
    </xf>
    <xf numFmtId="0" fontId="9" fillId="0" borderId="0">
      <protection locked="0"/>
    </xf>
    <xf numFmtId="0" fontId="13" fillId="0" borderId="0"/>
    <xf numFmtId="0" fontId="13" fillId="0" borderId="0">
      <alignment horizontal="left" vertical="top" wrapText="1"/>
    </xf>
    <xf numFmtId="0" fontId="13" fillId="0" borderId="9"/>
    <xf numFmtId="0" fontId="15" fillId="0" borderId="0">
      <alignment horizontal="center" wrapText="1"/>
    </xf>
    <xf numFmtId="0" fontId="15" fillId="0" borderId="0">
      <alignment horizontal="center"/>
    </xf>
    <xf numFmtId="0" fontId="13" fillId="0" borderId="0">
      <alignment wrapText="1"/>
    </xf>
    <xf numFmtId="0" fontId="13" fillId="0" borderId="0">
      <alignment horizontal="right"/>
    </xf>
    <xf numFmtId="0" fontId="14" fillId="0" borderId="0">
      <alignment vertical="center"/>
    </xf>
    <xf numFmtId="0" fontId="13" fillId="0" borderId="0"/>
    <xf numFmtId="0" fontId="13" fillId="0" borderId="9"/>
    <xf numFmtId="0" fontId="16" fillId="0" borderId="0" applyProtection="0"/>
    <xf numFmtId="0" fontId="2" fillId="0" borderId="0"/>
    <xf numFmtId="0" fontId="2" fillId="0" borderId="0"/>
    <xf numFmtId="0" fontId="17" fillId="0" borderId="0">
      <alignment vertical="top" wrapText="1"/>
    </xf>
    <xf numFmtId="0" fontId="2" fillId="0" borderId="0"/>
    <xf numFmtId="0" fontId="2" fillId="0" borderId="0"/>
    <xf numFmtId="0" fontId="18" fillId="0" borderId="0"/>
    <xf numFmtId="0" fontId="18" fillId="0" borderId="0"/>
    <xf numFmtId="164" fontId="17" fillId="0" borderId="0">
      <alignment vertical="top" wrapText="1"/>
    </xf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164" fontId="17" fillId="0" borderId="0">
      <alignment vertical="top" wrapText="1"/>
    </xf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0" fillId="2" borderId="1" applyNumberFormat="0" applyFont="0" applyAlignment="0" applyProtection="0"/>
    <xf numFmtId="0" fontId="20" fillId="2" borderId="1" applyNumberFormat="0" applyFont="0" applyAlignment="0" applyProtection="0"/>
    <xf numFmtId="1" fontId="21" fillId="0" borderId="0"/>
    <xf numFmtId="165" fontId="22" fillId="0" borderId="0" applyFont="0" applyFill="0" applyBorder="0" applyAlignment="0" applyProtection="0"/>
  </cellStyleXfs>
  <cellXfs count="57">
    <xf numFmtId="0" fontId="0" fillId="0" borderId="0" xfId="0"/>
    <xf numFmtId="166" fontId="3" fillId="0" borderId="0" xfId="1" applyNumberFormat="1" applyFont="1" applyFill="1" applyBorder="1" applyAlignment="1">
      <alignment vertical="center" wrapText="1"/>
    </xf>
    <xf numFmtId="166" fontId="4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0" fontId="3" fillId="0" borderId="0" xfId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vertical="center" wrapText="1"/>
    </xf>
    <xf numFmtId="0" fontId="23" fillId="0" borderId="0" xfId="0" applyFont="1"/>
    <xf numFmtId="0" fontId="23" fillId="0" borderId="6" xfId="0" applyNumberFormat="1" applyFont="1" applyFill="1" applyBorder="1" applyAlignment="1">
      <alignment wrapText="1"/>
    </xf>
    <xf numFmtId="0" fontId="23" fillId="0" borderId="6" xfId="0" applyFont="1" applyBorder="1"/>
    <xf numFmtId="0" fontId="23" fillId="0" borderId="6" xfId="0" applyNumberFormat="1" applyFont="1" applyFill="1" applyBorder="1" applyAlignment="1">
      <alignment horizontal="center" wrapText="1"/>
    </xf>
    <xf numFmtId="166" fontId="23" fillId="0" borderId="6" xfId="0" applyNumberFormat="1" applyFont="1" applyFill="1" applyBorder="1" applyAlignment="1">
      <alignment horizontal="right" wrapText="1"/>
    </xf>
    <xf numFmtId="0" fontId="23" fillId="0" borderId="0" xfId="0" applyFont="1" applyFill="1"/>
    <xf numFmtId="0" fontId="23" fillId="17" borderId="6" xfId="0" applyNumberFormat="1" applyFont="1" applyFill="1" applyBorder="1" applyAlignment="1">
      <alignment wrapText="1"/>
    </xf>
    <xf numFmtId="0" fontId="23" fillId="17" borderId="6" xfId="0" applyNumberFormat="1" applyFont="1" applyFill="1" applyBorder="1" applyAlignment="1">
      <alignment horizontal="center" wrapText="1"/>
    </xf>
    <xf numFmtId="166" fontId="23" fillId="17" borderId="6" xfId="0" applyNumberFormat="1" applyFont="1" applyFill="1" applyBorder="1" applyAlignment="1">
      <alignment horizontal="right" wrapText="1"/>
    </xf>
    <xf numFmtId="0" fontId="24" fillId="0" borderId="6" xfId="0" applyNumberFormat="1" applyFont="1" applyFill="1" applyBorder="1" applyAlignment="1">
      <alignment wrapText="1"/>
    </xf>
    <xf numFmtId="0" fontId="24" fillId="0" borderId="6" xfId="0" applyNumberFormat="1" applyFont="1" applyFill="1" applyBorder="1" applyAlignment="1">
      <alignment horizontal="center" wrapText="1"/>
    </xf>
    <xf numFmtId="166" fontId="24" fillId="0" borderId="6" xfId="0" applyNumberFormat="1" applyFont="1" applyFill="1" applyBorder="1" applyAlignment="1">
      <alignment horizontal="right" wrapText="1"/>
    </xf>
    <xf numFmtId="0" fontId="23" fillId="17" borderId="10" xfId="0" applyNumberFormat="1" applyFont="1" applyFill="1" applyBorder="1" applyAlignment="1">
      <alignment wrapText="1"/>
    </xf>
    <xf numFmtId="0" fontId="23" fillId="17" borderId="7" xfId="0" applyNumberFormat="1" applyFont="1" applyFill="1" applyBorder="1" applyAlignment="1">
      <alignment horizontal="center" wrapText="1"/>
    </xf>
    <xf numFmtId="0" fontId="25" fillId="0" borderId="6" xfId="0" applyNumberFormat="1" applyFont="1" applyFill="1" applyBorder="1" applyAlignment="1">
      <alignment wrapText="1"/>
    </xf>
    <xf numFmtId="166" fontId="25" fillId="0" borderId="6" xfId="0" applyNumberFormat="1" applyFont="1" applyFill="1" applyBorder="1" applyAlignment="1">
      <alignment wrapText="1"/>
    </xf>
    <xf numFmtId="0" fontId="25" fillId="0" borderId="6" xfId="0" applyFont="1" applyBorder="1"/>
    <xf numFmtId="166" fontId="23" fillId="17" borderId="7" xfId="0" applyNumberFormat="1" applyFont="1" applyFill="1" applyBorder="1" applyAlignment="1">
      <alignment horizontal="right" wrapText="1"/>
    </xf>
    <xf numFmtId="166" fontId="23" fillId="17" borderId="11" xfId="0" applyNumberFormat="1" applyFont="1" applyFill="1" applyBorder="1" applyAlignment="1">
      <alignment horizontal="right" wrapText="1"/>
    </xf>
    <xf numFmtId="0" fontId="23" fillId="0" borderId="7" xfId="0" applyNumberFormat="1" applyFont="1" applyFill="1" applyBorder="1" applyAlignment="1">
      <alignment horizontal="center" wrapText="1"/>
    </xf>
    <xf numFmtId="166" fontId="23" fillId="0" borderId="7" xfId="0" applyNumberFormat="1" applyFont="1" applyFill="1" applyBorder="1" applyAlignment="1">
      <alignment horizontal="right" wrapText="1"/>
    </xf>
    <xf numFmtId="166" fontId="23" fillId="0" borderId="11" xfId="0" applyNumberFormat="1" applyFont="1" applyFill="1" applyBorder="1" applyAlignment="1">
      <alignment horizontal="right" wrapText="1"/>
    </xf>
    <xf numFmtId="166" fontId="25" fillId="0" borderId="6" xfId="0" applyNumberFormat="1" applyFont="1" applyBorder="1"/>
    <xf numFmtId="0" fontId="23" fillId="0" borderId="6" xfId="0" applyNumberFormat="1" applyFont="1" applyFill="1" applyBorder="1" applyAlignment="1">
      <alignment horizontal="left" wrapText="1" indent="1"/>
    </xf>
    <xf numFmtId="0" fontId="23" fillId="0" borderId="6" xfId="0" applyNumberFormat="1" applyFont="1" applyFill="1" applyBorder="1" applyAlignment="1">
      <alignment horizontal="left" wrapText="1" indent="2"/>
    </xf>
    <xf numFmtId="166" fontId="25" fillId="0" borderId="6" xfId="95" applyNumberFormat="1" applyFont="1" applyBorder="1" applyAlignment="1">
      <alignment horizontal="right" wrapText="1"/>
    </xf>
    <xf numFmtId="166" fontId="25" fillId="0" borderId="6" xfId="0" applyNumberFormat="1" applyFont="1" applyBorder="1" applyAlignment="1">
      <alignment horizontal="right" wrapText="1"/>
    </xf>
    <xf numFmtId="166" fontId="23" fillId="0" borderId="6" xfId="95" applyNumberFormat="1" applyFont="1" applyBorder="1" applyAlignment="1">
      <alignment horizontal="right" wrapText="1"/>
    </xf>
    <xf numFmtId="166" fontId="23" fillId="0" borderId="6" xfId="0" applyNumberFormat="1" applyFont="1" applyBorder="1"/>
    <xf numFmtId="166" fontId="23" fillId="17" borderId="6" xfId="0" applyNumberFormat="1" applyFont="1" applyFill="1" applyBorder="1"/>
    <xf numFmtId="166" fontId="23" fillId="17" borderId="6" xfId="95" applyNumberFormat="1" applyFont="1" applyFill="1" applyBorder="1" applyAlignment="1">
      <alignment horizontal="right" wrapText="1"/>
    </xf>
    <xf numFmtId="166" fontId="23" fillId="0" borderId="6" xfId="0" applyNumberFormat="1" applyFont="1" applyBorder="1" applyAlignment="1">
      <alignment horizontal="right" wrapText="1"/>
    </xf>
    <xf numFmtId="166" fontId="24" fillId="0" borderId="6" xfId="95" applyNumberFormat="1" applyFont="1" applyFill="1" applyBorder="1" applyAlignment="1">
      <alignment horizontal="right" wrapText="1"/>
    </xf>
    <xf numFmtId="166" fontId="23" fillId="0" borderId="6" xfId="95" applyNumberFormat="1" applyFont="1" applyFill="1" applyBorder="1" applyAlignment="1">
      <alignment horizontal="right" wrapText="1"/>
    </xf>
    <xf numFmtId="166" fontId="23" fillId="0" borderId="7" xfId="0" applyNumberFormat="1" applyFont="1" applyFill="1" applyBorder="1" applyAlignment="1">
      <alignment wrapText="1"/>
    </xf>
    <xf numFmtId="166" fontId="23" fillId="17" borderId="7" xfId="0" applyNumberFormat="1" applyFont="1" applyFill="1" applyBorder="1" applyAlignment="1">
      <alignment wrapText="1"/>
    </xf>
    <xf numFmtId="166" fontId="25" fillId="0" borderId="6" xfId="95" applyNumberFormat="1" applyFont="1" applyFill="1" applyBorder="1" applyAlignment="1">
      <alignment horizontal="right" wrapText="1"/>
    </xf>
    <xf numFmtId="166" fontId="25" fillId="0" borderId="6" xfId="0" applyNumberFormat="1" applyFont="1" applyFill="1" applyBorder="1"/>
    <xf numFmtId="166" fontId="23" fillId="0" borderId="6" xfId="0" applyNumberFormat="1" applyFont="1" applyFill="1" applyBorder="1"/>
    <xf numFmtId="0" fontId="23" fillId="0" borderId="6" xfId="0" applyNumberFormat="1" applyFont="1" applyFill="1" applyBorder="1" applyAlignment="1">
      <alignment horizontal="left" wrapText="1" indent="3"/>
    </xf>
    <xf numFmtId="0" fontId="23" fillId="0" borderId="10" xfId="0" applyNumberFormat="1" applyFont="1" applyFill="1" applyBorder="1" applyAlignment="1">
      <alignment horizontal="left" wrapText="1" indent="2"/>
    </xf>
    <xf numFmtId="0" fontId="3" fillId="0" borderId="0" xfId="1" applyFont="1" applyFill="1" applyAlignment="1">
      <alignment horizontal="justify" vertical="center" wrapText="1"/>
    </xf>
    <xf numFmtId="49" fontId="5" fillId="0" borderId="0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center" vertical="center" wrapText="1"/>
    </xf>
    <xf numFmtId="49" fontId="6" fillId="0" borderId="5" xfId="1" applyNumberFormat="1" applyFont="1" applyFill="1" applyBorder="1" applyAlignment="1">
      <alignment horizontal="center" vertical="center" wrapText="1"/>
    </xf>
    <xf numFmtId="49" fontId="6" fillId="0" borderId="3" xfId="1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 wrapText="1"/>
    </xf>
  </cellXfs>
  <cellStyles count="96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br" xfId="15"/>
    <cellStyle name="col" xfId="16"/>
    <cellStyle name="style0" xfId="17"/>
    <cellStyle name="td" xfId="18"/>
    <cellStyle name="tr" xfId="19"/>
    <cellStyle name="xl21" xfId="20"/>
    <cellStyle name="xl22" xfId="21"/>
    <cellStyle name="xl22 2" xfId="22"/>
    <cellStyle name="xl23" xfId="23"/>
    <cellStyle name="xl23 2" xfId="24"/>
    <cellStyle name="xl24" xfId="25"/>
    <cellStyle name="xl25" xfId="26"/>
    <cellStyle name="xl25 2" xfId="27"/>
    <cellStyle name="xl26" xfId="28"/>
    <cellStyle name="xl26 2" xfId="29"/>
    <cellStyle name="xl27" xfId="30"/>
    <cellStyle name="xl28" xfId="31"/>
    <cellStyle name="xl28 2" xfId="32"/>
    <cellStyle name="xl29" xfId="33"/>
    <cellStyle name="xl29 2" xfId="34"/>
    <cellStyle name="xl30" xfId="35"/>
    <cellStyle name="xl31" xfId="36"/>
    <cellStyle name="xl31 2" xfId="37"/>
    <cellStyle name="xl32" xfId="38"/>
    <cellStyle name="xl32 2" xfId="39"/>
    <cellStyle name="xl33" xfId="40"/>
    <cellStyle name="xl33 2" xfId="41"/>
    <cellStyle name="xl34" xfId="42"/>
    <cellStyle name="xl35" xfId="43"/>
    <cellStyle name="xl36" xfId="44"/>
    <cellStyle name="xl36 2" xfId="45"/>
    <cellStyle name="xl36 3" xfId="46"/>
    <cellStyle name="xl37" xfId="47"/>
    <cellStyle name="xl37 2" xfId="48"/>
    <cellStyle name="xl38" xfId="49"/>
    <cellStyle name="xl38 2" xfId="50"/>
    <cellStyle name="xl38 3" xfId="51"/>
    <cellStyle name="xl39" xfId="52"/>
    <cellStyle name="xl39 2" xfId="53"/>
    <cellStyle name="xl40" xfId="54"/>
    <cellStyle name="xl40 2" xfId="55"/>
    <cellStyle name="xl41" xfId="56"/>
    <cellStyle name="xl41 2" xfId="57"/>
    <cellStyle name="xl42" xfId="58"/>
    <cellStyle name="xl42 2" xfId="59"/>
    <cellStyle name="xl43" xfId="60"/>
    <cellStyle name="xl44" xfId="61"/>
    <cellStyle name="xl45" xfId="62"/>
    <cellStyle name="xl46" xfId="63"/>
    <cellStyle name="xl47" xfId="64"/>
    <cellStyle name="xl48" xfId="65"/>
    <cellStyle name="ЗАГОЛОВОК1" xfId="66"/>
    <cellStyle name="Обычный" xfId="0" builtinId="0"/>
    <cellStyle name="Обычный 10" xfId="1"/>
    <cellStyle name="Обычный 11" xfId="67"/>
    <cellStyle name="Обычный 12" xfId="68"/>
    <cellStyle name="Обычный 13" xfId="69"/>
    <cellStyle name="Обычный 14" xfId="70"/>
    <cellStyle name="Обычный 15" xfId="71"/>
    <cellStyle name="Обычный 16" xfId="72"/>
    <cellStyle name="Обычный 17" xfId="73"/>
    <cellStyle name="Обычный 18" xfId="74"/>
    <cellStyle name="Обычный 19" xfId="75"/>
    <cellStyle name="Обычный 2" xfId="2"/>
    <cellStyle name="Обычный 2 2" xfId="76"/>
    <cellStyle name="Обычный 2 2 2" xfId="77"/>
    <cellStyle name="Обычный 2 3" xfId="78"/>
    <cellStyle name="Обычный 2 4" xfId="79"/>
    <cellStyle name="Обычный 2 5" xfId="80"/>
    <cellStyle name="Обычный 20" xfId="81"/>
    <cellStyle name="Обычный 3" xfId="82"/>
    <cellStyle name="Обычный 3 2" xfId="83"/>
    <cellStyle name="Обычный 3 2 2" xfId="84"/>
    <cellStyle name="Обычный 3 3" xfId="85"/>
    <cellStyle name="Обычный 4" xfId="86"/>
    <cellStyle name="Обычный 5" xfId="87"/>
    <cellStyle name="Обычный 6" xfId="88"/>
    <cellStyle name="Обычный 7" xfId="89"/>
    <cellStyle name="Обычный 8" xfId="90"/>
    <cellStyle name="Обычный 9" xfId="91"/>
    <cellStyle name="Примечание 2" xfId="92"/>
    <cellStyle name="Примечание 3" xfId="93"/>
    <cellStyle name="ТЕКСТ" xfId="94"/>
    <cellStyle name="Финансовый" xfId="95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5"/>
  <sheetViews>
    <sheetView tabSelected="1" zoomScaleNormal="100" workbookViewId="0"/>
  </sheetViews>
  <sheetFormatPr defaultRowHeight="15" x14ac:dyDescent="0.25"/>
  <cols>
    <col min="1" max="1" width="84" style="8" customWidth="1"/>
    <col min="2" max="2" width="8.28515625" style="8" customWidth="1"/>
    <col min="3" max="3" width="13.28515625" style="8" customWidth="1"/>
    <col min="4" max="4" width="14" style="8" customWidth="1"/>
    <col min="5" max="5" width="14.5703125" style="8" customWidth="1"/>
    <col min="6" max="6" width="13.85546875" style="8" customWidth="1"/>
    <col min="7" max="7" width="14.140625" style="8" customWidth="1"/>
    <col min="8" max="8" width="13.5703125" style="8" customWidth="1"/>
    <col min="9" max="9" width="9.140625" style="8"/>
    <col min="10" max="10" width="9.5703125" style="8" customWidth="1"/>
    <col min="11" max="16384" width="9.140625" style="8"/>
  </cols>
  <sheetData>
    <row r="1" spans="1:10" ht="40.5" customHeight="1" x14ac:dyDescent="0.25">
      <c r="A1" s="1"/>
      <c r="B1" s="2"/>
      <c r="C1" s="2"/>
      <c r="D1" s="2"/>
      <c r="E1" s="7"/>
      <c r="F1" s="7"/>
      <c r="G1" s="49" t="s">
        <v>93</v>
      </c>
      <c r="H1" s="49"/>
      <c r="I1" s="49"/>
      <c r="J1" s="49"/>
    </row>
    <row r="2" spans="1:10" x14ac:dyDescent="0.25">
      <c r="A2" s="1"/>
      <c r="B2" s="2"/>
      <c r="C2" s="2"/>
      <c r="D2" s="2"/>
      <c r="E2" s="3"/>
      <c r="F2" s="3"/>
      <c r="G2" s="3"/>
      <c r="H2" s="3"/>
      <c r="I2" s="3"/>
      <c r="J2" s="3"/>
    </row>
    <row r="3" spans="1:10" ht="18.75" x14ac:dyDescent="0.25">
      <c r="A3" s="50" t="s">
        <v>92</v>
      </c>
      <c r="B3" s="50"/>
      <c r="C3" s="50"/>
      <c r="D3" s="50"/>
      <c r="E3" s="50"/>
      <c r="F3" s="50"/>
      <c r="G3" s="50"/>
      <c r="H3" s="50"/>
      <c r="I3" s="50"/>
      <c r="J3" s="50"/>
    </row>
    <row r="4" spans="1:10" ht="18.75" x14ac:dyDescent="0.25">
      <c r="A4" s="4"/>
      <c r="B4" s="5"/>
      <c r="C4" s="5"/>
      <c r="D4" s="5"/>
      <c r="E4" s="5"/>
      <c r="F4" s="5"/>
      <c r="G4" s="5"/>
      <c r="H4" s="5"/>
      <c r="I4" s="4"/>
      <c r="J4" s="4"/>
    </row>
    <row r="5" spans="1:10" ht="29.25" customHeight="1" x14ac:dyDescent="0.25">
      <c r="A5" s="51" t="s">
        <v>0</v>
      </c>
      <c r="B5" s="53" t="s">
        <v>1</v>
      </c>
      <c r="C5" s="53" t="s">
        <v>2</v>
      </c>
      <c r="D5" s="53" t="s">
        <v>3</v>
      </c>
      <c r="E5" s="53" t="s">
        <v>90</v>
      </c>
      <c r="F5" s="53" t="s">
        <v>94</v>
      </c>
      <c r="G5" s="55" t="s">
        <v>4</v>
      </c>
      <c r="H5" s="56"/>
      <c r="I5" s="55" t="s">
        <v>136</v>
      </c>
      <c r="J5" s="56"/>
    </row>
    <row r="6" spans="1:10" ht="63" x14ac:dyDescent="0.25">
      <c r="A6" s="52"/>
      <c r="B6" s="54"/>
      <c r="C6" s="54"/>
      <c r="D6" s="54"/>
      <c r="E6" s="54"/>
      <c r="F6" s="54"/>
      <c r="G6" s="6" t="s">
        <v>91</v>
      </c>
      <c r="H6" s="6" t="s">
        <v>95</v>
      </c>
      <c r="I6" s="6" t="s">
        <v>91</v>
      </c>
      <c r="J6" s="6" t="s">
        <v>95</v>
      </c>
    </row>
    <row r="7" spans="1:10" ht="29.25" x14ac:dyDescent="0.25">
      <c r="A7" s="17" t="s">
        <v>5</v>
      </c>
      <c r="B7" s="18" t="s">
        <v>7</v>
      </c>
      <c r="C7" s="9" t="s">
        <v>65</v>
      </c>
      <c r="D7" s="19">
        <f>D8+D14+D20+D26+D32+D38+D44</f>
        <v>461612.96720000007</v>
      </c>
      <c r="E7" s="33">
        <f>E8+E14+E20+E26+E32+E38+E44</f>
        <v>528654.4</v>
      </c>
      <c r="F7" s="33">
        <f>F8+F14+F20+F26+F32+F38+F44</f>
        <v>262010</v>
      </c>
      <c r="G7" s="33">
        <f>E7-D7</f>
        <v>67041.432799999951</v>
      </c>
      <c r="H7" s="34">
        <f>F7-E7</f>
        <v>-266644.40000000002</v>
      </c>
      <c r="I7" s="30">
        <f>(E7/D7)*100</f>
        <v>114.52329929262004</v>
      </c>
      <c r="J7" s="30">
        <f>(F7/E7)*100</f>
        <v>49.561679615264715</v>
      </c>
    </row>
    <row r="8" spans="1:10" s="13" customFormat="1" ht="30" x14ac:dyDescent="0.25">
      <c r="A8" s="31" t="s">
        <v>47</v>
      </c>
      <c r="B8" s="11" t="s">
        <v>7</v>
      </c>
      <c r="C8" s="11" t="s">
        <v>66</v>
      </c>
      <c r="D8" s="12">
        <v>10000</v>
      </c>
      <c r="E8" s="12">
        <v>10000</v>
      </c>
      <c r="F8" s="35">
        <v>10000</v>
      </c>
      <c r="G8" s="35">
        <v>0</v>
      </c>
      <c r="H8" s="36">
        <f>F8-E8</f>
        <v>0</v>
      </c>
      <c r="I8" s="36">
        <f t="shared" ref="I8:I65" si="0">(E8/D8)*100</f>
        <v>100</v>
      </c>
      <c r="J8" s="36">
        <f t="shared" ref="J8:J59" si="1">(F8/E8)*100</f>
        <v>100</v>
      </c>
    </row>
    <row r="9" spans="1:10" s="13" customFormat="1" x14ac:dyDescent="0.25">
      <c r="A9" s="32" t="s">
        <v>48</v>
      </c>
      <c r="B9" s="11" t="s">
        <v>7</v>
      </c>
      <c r="C9" s="11" t="s">
        <v>67</v>
      </c>
      <c r="D9" s="12">
        <v>10000</v>
      </c>
      <c r="E9" s="12">
        <v>10000</v>
      </c>
      <c r="F9" s="35">
        <v>10000</v>
      </c>
      <c r="G9" s="35">
        <v>0</v>
      </c>
      <c r="H9" s="36">
        <f t="shared" ref="H9:H65" si="2">F9-E9</f>
        <v>0</v>
      </c>
      <c r="I9" s="36">
        <f t="shared" si="0"/>
        <v>100</v>
      </c>
      <c r="J9" s="36">
        <f t="shared" si="1"/>
        <v>100</v>
      </c>
    </row>
    <row r="10" spans="1:10" s="13" customFormat="1" ht="30" x14ac:dyDescent="0.25">
      <c r="A10" s="32" t="s">
        <v>49</v>
      </c>
      <c r="B10" s="11" t="s">
        <v>7</v>
      </c>
      <c r="C10" s="11" t="s">
        <v>68</v>
      </c>
      <c r="D10" s="12">
        <v>10000</v>
      </c>
      <c r="E10" s="12">
        <v>10000</v>
      </c>
      <c r="F10" s="35">
        <v>10000</v>
      </c>
      <c r="G10" s="35">
        <v>0</v>
      </c>
      <c r="H10" s="36">
        <f t="shared" si="2"/>
        <v>0</v>
      </c>
      <c r="I10" s="36">
        <f t="shared" si="0"/>
        <v>100</v>
      </c>
      <c r="J10" s="36">
        <f t="shared" si="1"/>
        <v>100</v>
      </c>
    </row>
    <row r="11" spans="1:10" s="13" customFormat="1" ht="30" x14ac:dyDescent="0.25">
      <c r="A11" s="32" t="s">
        <v>50</v>
      </c>
      <c r="B11" s="11" t="s">
        <v>7</v>
      </c>
      <c r="C11" s="11" t="s">
        <v>69</v>
      </c>
      <c r="D11" s="12">
        <v>10000</v>
      </c>
      <c r="E11" s="12">
        <v>10000</v>
      </c>
      <c r="F11" s="35">
        <v>10000</v>
      </c>
      <c r="G11" s="35">
        <v>0</v>
      </c>
      <c r="H11" s="36">
        <f t="shared" si="2"/>
        <v>0</v>
      </c>
      <c r="I11" s="36">
        <f t="shared" si="0"/>
        <v>100</v>
      </c>
      <c r="J11" s="36">
        <f t="shared" si="1"/>
        <v>100</v>
      </c>
    </row>
    <row r="12" spans="1:10" hidden="1" x14ac:dyDescent="0.25">
      <c r="A12" s="14" t="s">
        <v>96</v>
      </c>
      <c r="B12" s="15" t="s">
        <v>7</v>
      </c>
      <c r="C12" s="15" t="s">
        <v>69</v>
      </c>
      <c r="D12" s="16">
        <v>10000</v>
      </c>
      <c r="E12" s="16">
        <v>10000</v>
      </c>
      <c r="F12" s="37">
        <v>10000</v>
      </c>
      <c r="G12" s="38">
        <f t="shared" ref="G12:G65" si="3">E12-D12</f>
        <v>0</v>
      </c>
      <c r="H12" s="37">
        <f t="shared" si="2"/>
        <v>0</v>
      </c>
      <c r="I12" s="36">
        <f t="shared" si="0"/>
        <v>100</v>
      </c>
      <c r="J12" s="36">
        <f t="shared" si="1"/>
        <v>100</v>
      </c>
    </row>
    <row r="13" spans="1:10" hidden="1" x14ac:dyDescent="0.25">
      <c r="A13" s="14" t="s">
        <v>97</v>
      </c>
      <c r="B13" s="15" t="s">
        <v>7</v>
      </c>
      <c r="C13" s="15" t="s">
        <v>69</v>
      </c>
      <c r="D13" s="16">
        <v>10000</v>
      </c>
      <c r="E13" s="16">
        <v>10000</v>
      </c>
      <c r="F13" s="37">
        <v>10000</v>
      </c>
      <c r="G13" s="38">
        <f t="shared" si="3"/>
        <v>0</v>
      </c>
      <c r="H13" s="37">
        <f t="shared" si="2"/>
        <v>0</v>
      </c>
      <c r="I13" s="36">
        <f t="shared" si="0"/>
        <v>100</v>
      </c>
      <c r="J13" s="36">
        <f t="shared" si="1"/>
        <v>100</v>
      </c>
    </row>
    <row r="14" spans="1:10" ht="30" x14ac:dyDescent="0.25">
      <c r="A14" s="9" t="s">
        <v>6</v>
      </c>
      <c r="B14" s="11" t="s">
        <v>7</v>
      </c>
      <c r="C14" s="11" t="s">
        <v>8</v>
      </c>
      <c r="D14" s="12">
        <v>10</v>
      </c>
      <c r="E14" s="12">
        <v>10</v>
      </c>
      <c r="F14" s="36">
        <v>10</v>
      </c>
      <c r="G14" s="35">
        <f t="shared" si="3"/>
        <v>0</v>
      </c>
      <c r="H14" s="36">
        <f t="shared" si="2"/>
        <v>0</v>
      </c>
      <c r="I14" s="36">
        <f t="shared" si="0"/>
        <v>100</v>
      </c>
      <c r="J14" s="36">
        <f t="shared" si="1"/>
        <v>100</v>
      </c>
    </row>
    <row r="15" spans="1:10" ht="30" x14ac:dyDescent="0.25">
      <c r="A15" s="31" t="s">
        <v>9</v>
      </c>
      <c r="B15" s="11" t="s">
        <v>7</v>
      </c>
      <c r="C15" s="11" t="s">
        <v>10</v>
      </c>
      <c r="D15" s="12">
        <v>10</v>
      </c>
      <c r="E15" s="12">
        <v>10</v>
      </c>
      <c r="F15" s="36">
        <v>10</v>
      </c>
      <c r="G15" s="35">
        <f t="shared" si="3"/>
        <v>0</v>
      </c>
      <c r="H15" s="36">
        <f t="shared" si="2"/>
        <v>0</v>
      </c>
      <c r="I15" s="36">
        <f t="shared" si="0"/>
        <v>100</v>
      </c>
      <c r="J15" s="36">
        <f t="shared" si="1"/>
        <v>100</v>
      </c>
    </row>
    <row r="16" spans="1:10" ht="30" x14ac:dyDescent="0.25">
      <c r="A16" s="32" t="s">
        <v>11</v>
      </c>
      <c r="B16" s="11" t="s">
        <v>7</v>
      </c>
      <c r="C16" s="11" t="s">
        <v>12</v>
      </c>
      <c r="D16" s="12">
        <v>10</v>
      </c>
      <c r="E16" s="12">
        <v>10</v>
      </c>
      <c r="F16" s="36">
        <v>10</v>
      </c>
      <c r="G16" s="35">
        <f t="shared" si="3"/>
        <v>0</v>
      </c>
      <c r="H16" s="36">
        <f t="shared" si="2"/>
        <v>0</v>
      </c>
      <c r="I16" s="36">
        <f t="shared" si="0"/>
        <v>100</v>
      </c>
      <c r="J16" s="36">
        <f t="shared" si="1"/>
        <v>100</v>
      </c>
    </row>
    <row r="17" spans="1:10" x14ac:dyDescent="0.25">
      <c r="A17" s="32" t="s">
        <v>13</v>
      </c>
      <c r="B17" s="11" t="s">
        <v>7</v>
      </c>
      <c r="C17" s="11" t="s">
        <v>14</v>
      </c>
      <c r="D17" s="12">
        <v>10</v>
      </c>
      <c r="E17" s="12">
        <v>10</v>
      </c>
      <c r="F17" s="36">
        <v>10</v>
      </c>
      <c r="G17" s="35">
        <f t="shared" si="3"/>
        <v>0</v>
      </c>
      <c r="H17" s="36">
        <f t="shared" si="2"/>
        <v>0</v>
      </c>
      <c r="I17" s="36">
        <f t="shared" si="0"/>
        <v>100</v>
      </c>
      <c r="J17" s="36">
        <f t="shared" si="1"/>
        <v>100</v>
      </c>
    </row>
    <row r="18" spans="1:10" hidden="1" x14ac:dyDescent="0.25">
      <c r="A18" s="14" t="s">
        <v>96</v>
      </c>
      <c r="B18" s="15" t="s">
        <v>7</v>
      </c>
      <c r="C18" s="15" t="s">
        <v>14</v>
      </c>
      <c r="D18" s="16">
        <v>10</v>
      </c>
      <c r="E18" s="16">
        <v>10</v>
      </c>
      <c r="F18" s="37">
        <v>10</v>
      </c>
      <c r="G18" s="38">
        <f t="shared" si="3"/>
        <v>0</v>
      </c>
      <c r="H18" s="37">
        <f t="shared" si="2"/>
        <v>0</v>
      </c>
      <c r="I18" s="36">
        <f t="shared" si="0"/>
        <v>100</v>
      </c>
      <c r="J18" s="36">
        <f t="shared" si="1"/>
        <v>100</v>
      </c>
    </row>
    <row r="19" spans="1:10" hidden="1" x14ac:dyDescent="0.25">
      <c r="A19" s="14" t="s">
        <v>97</v>
      </c>
      <c r="B19" s="15" t="s">
        <v>7</v>
      </c>
      <c r="C19" s="15" t="s">
        <v>14</v>
      </c>
      <c r="D19" s="16">
        <v>10</v>
      </c>
      <c r="E19" s="16">
        <v>10</v>
      </c>
      <c r="F19" s="37">
        <v>10</v>
      </c>
      <c r="G19" s="38">
        <f t="shared" si="3"/>
        <v>0</v>
      </c>
      <c r="H19" s="37">
        <f t="shared" si="2"/>
        <v>0</v>
      </c>
      <c r="I19" s="36">
        <f t="shared" si="0"/>
        <v>100</v>
      </c>
      <c r="J19" s="36">
        <f t="shared" si="1"/>
        <v>100</v>
      </c>
    </row>
    <row r="20" spans="1:10" ht="30" x14ac:dyDescent="0.25">
      <c r="A20" s="9" t="s">
        <v>51</v>
      </c>
      <c r="B20" s="11" t="s">
        <v>7</v>
      </c>
      <c r="C20" s="11" t="s">
        <v>70</v>
      </c>
      <c r="D20" s="12">
        <v>2276.9072000000001</v>
      </c>
      <c r="E20" s="36">
        <v>0</v>
      </c>
      <c r="F20" s="36">
        <v>0</v>
      </c>
      <c r="G20" s="35">
        <f t="shared" si="3"/>
        <v>-2276.9072000000001</v>
      </c>
      <c r="H20" s="36">
        <f t="shared" si="2"/>
        <v>0</v>
      </c>
      <c r="I20" s="36">
        <f t="shared" si="0"/>
        <v>0</v>
      </c>
      <c r="J20" s="36">
        <v>0</v>
      </c>
    </row>
    <row r="21" spans="1:10" x14ac:dyDescent="0.25">
      <c r="A21" s="31" t="s">
        <v>52</v>
      </c>
      <c r="B21" s="11" t="s">
        <v>7</v>
      </c>
      <c r="C21" s="11" t="s">
        <v>71</v>
      </c>
      <c r="D21" s="12">
        <v>2276.9072000000001</v>
      </c>
      <c r="E21" s="36">
        <v>0</v>
      </c>
      <c r="F21" s="36">
        <v>0</v>
      </c>
      <c r="G21" s="35">
        <f t="shared" si="3"/>
        <v>-2276.9072000000001</v>
      </c>
      <c r="H21" s="36">
        <f t="shared" si="2"/>
        <v>0</v>
      </c>
      <c r="I21" s="36">
        <f t="shared" si="0"/>
        <v>0</v>
      </c>
      <c r="J21" s="36">
        <v>0</v>
      </c>
    </row>
    <row r="22" spans="1:10" ht="60" x14ac:dyDescent="0.25">
      <c r="A22" s="32" t="s">
        <v>53</v>
      </c>
      <c r="B22" s="11" t="s">
        <v>7</v>
      </c>
      <c r="C22" s="11" t="s">
        <v>72</v>
      </c>
      <c r="D22" s="12">
        <v>2276.9072000000001</v>
      </c>
      <c r="E22" s="36">
        <v>0</v>
      </c>
      <c r="F22" s="36">
        <v>0</v>
      </c>
      <c r="G22" s="35">
        <f t="shared" si="3"/>
        <v>-2276.9072000000001</v>
      </c>
      <c r="H22" s="36">
        <f>F22-E22</f>
        <v>0</v>
      </c>
      <c r="I22" s="36">
        <f t="shared" si="0"/>
        <v>0</v>
      </c>
      <c r="J22" s="36">
        <v>0</v>
      </c>
    </row>
    <row r="23" spans="1:10" ht="30" x14ac:dyDescent="0.25">
      <c r="A23" s="32" t="s">
        <v>54</v>
      </c>
      <c r="B23" s="11" t="s">
        <v>7</v>
      </c>
      <c r="C23" s="11" t="s">
        <v>73</v>
      </c>
      <c r="D23" s="12">
        <v>2276.9072000000001</v>
      </c>
      <c r="E23" s="36">
        <v>0</v>
      </c>
      <c r="F23" s="36">
        <v>0</v>
      </c>
      <c r="G23" s="35">
        <f t="shared" si="3"/>
        <v>-2276.9072000000001</v>
      </c>
      <c r="H23" s="36">
        <f t="shared" si="2"/>
        <v>0</v>
      </c>
      <c r="I23" s="36">
        <f t="shared" si="0"/>
        <v>0</v>
      </c>
      <c r="J23" s="36">
        <v>0</v>
      </c>
    </row>
    <row r="24" spans="1:10" hidden="1" x14ac:dyDescent="0.25">
      <c r="A24" s="14" t="s">
        <v>96</v>
      </c>
      <c r="B24" s="15" t="s">
        <v>7</v>
      </c>
      <c r="C24" s="15" t="s">
        <v>73</v>
      </c>
      <c r="D24" s="16">
        <v>2276.9072000000001</v>
      </c>
      <c r="E24" s="37">
        <v>0</v>
      </c>
      <c r="F24" s="37">
        <v>0</v>
      </c>
      <c r="G24" s="38">
        <f t="shared" si="3"/>
        <v>-2276.9072000000001</v>
      </c>
      <c r="H24" s="37">
        <f t="shared" si="2"/>
        <v>0</v>
      </c>
      <c r="I24" s="36">
        <f t="shared" si="0"/>
        <v>0</v>
      </c>
      <c r="J24" s="36">
        <v>0</v>
      </c>
    </row>
    <row r="25" spans="1:10" hidden="1" x14ac:dyDescent="0.25">
      <c r="A25" s="14" t="s">
        <v>97</v>
      </c>
      <c r="B25" s="15" t="s">
        <v>7</v>
      </c>
      <c r="C25" s="15" t="s">
        <v>73</v>
      </c>
      <c r="D25" s="16">
        <v>2276.9072000000001</v>
      </c>
      <c r="E25" s="37">
        <v>0</v>
      </c>
      <c r="F25" s="37">
        <v>0</v>
      </c>
      <c r="G25" s="38">
        <f t="shared" si="3"/>
        <v>-2276.9072000000001</v>
      </c>
      <c r="H25" s="37">
        <f t="shared" si="2"/>
        <v>0</v>
      </c>
      <c r="I25" s="36">
        <f t="shared" si="0"/>
        <v>0</v>
      </c>
      <c r="J25" s="36">
        <v>0</v>
      </c>
    </row>
    <row r="26" spans="1:10" ht="30" x14ac:dyDescent="0.25">
      <c r="A26" s="9" t="s">
        <v>55</v>
      </c>
      <c r="B26" s="11" t="s">
        <v>7</v>
      </c>
      <c r="C26" s="11" t="s">
        <v>74</v>
      </c>
      <c r="D26" s="12">
        <v>33000</v>
      </c>
      <c r="E26" s="35">
        <v>240900</v>
      </c>
      <c r="F26" s="35">
        <v>252000</v>
      </c>
      <c r="G26" s="35">
        <f t="shared" si="3"/>
        <v>207900</v>
      </c>
      <c r="H26" s="39">
        <f t="shared" si="2"/>
        <v>11100</v>
      </c>
      <c r="I26" s="36">
        <f t="shared" si="0"/>
        <v>730</v>
      </c>
      <c r="J26" s="36">
        <f t="shared" si="1"/>
        <v>104.6077210460772</v>
      </c>
    </row>
    <row r="27" spans="1:10" x14ac:dyDescent="0.25">
      <c r="A27" s="31" t="s">
        <v>56</v>
      </c>
      <c r="B27" s="11" t="s">
        <v>7</v>
      </c>
      <c r="C27" s="11" t="s">
        <v>75</v>
      </c>
      <c r="D27" s="12">
        <v>33000</v>
      </c>
      <c r="E27" s="35">
        <v>240900</v>
      </c>
      <c r="F27" s="35">
        <v>252000</v>
      </c>
      <c r="G27" s="35">
        <f t="shared" si="3"/>
        <v>207900</v>
      </c>
      <c r="H27" s="39">
        <f t="shared" si="2"/>
        <v>11100</v>
      </c>
      <c r="I27" s="36">
        <f t="shared" si="0"/>
        <v>730</v>
      </c>
      <c r="J27" s="36">
        <f t="shared" si="1"/>
        <v>104.6077210460772</v>
      </c>
    </row>
    <row r="28" spans="1:10" ht="16.5" customHeight="1" x14ac:dyDescent="0.25">
      <c r="A28" s="31" t="s">
        <v>57</v>
      </c>
      <c r="B28" s="11" t="s">
        <v>7</v>
      </c>
      <c r="C28" s="11" t="s">
        <v>76</v>
      </c>
      <c r="D28" s="12">
        <v>33000</v>
      </c>
      <c r="E28" s="35">
        <v>240900</v>
      </c>
      <c r="F28" s="35">
        <v>252000</v>
      </c>
      <c r="G28" s="35">
        <f t="shared" si="3"/>
        <v>207900</v>
      </c>
      <c r="H28" s="39">
        <f t="shared" si="2"/>
        <v>11100</v>
      </c>
      <c r="I28" s="36">
        <f t="shared" si="0"/>
        <v>730</v>
      </c>
      <c r="J28" s="36">
        <f t="shared" si="1"/>
        <v>104.6077210460772</v>
      </c>
    </row>
    <row r="29" spans="1:10" ht="17.25" customHeight="1" x14ac:dyDescent="0.25">
      <c r="A29" s="32" t="s">
        <v>98</v>
      </c>
      <c r="B29" s="11" t="s">
        <v>7</v>
      </c>
      <c r="C29" s="11" t="s">
        <v>99</v>
      </c>
      <c r="D29" s="12">
        <v>33000</v>
      </c>
      <c r="E29" s="35">
        <v>240900</v>
      </c>
      <c r="F29" s="35">
        <v>252000</v>
      </c>
      <c r="G29" s="35">
        <f t="shared" si="3"/>
        <v>207900</v>
      </c>
      <c r="H29" s="39">
        <f t="shared" si="2"/>
        <v>11100</v>
      </c>
      <c r="I29" s="36">
        <f t="shared" si="0"/>
        <v>730</v>
      </c>
      <c r="J29" s="36">
        <f t="shared" si="1"/>
        <v>104.6077210460772</v>
      </c>
    </row>
    <row r="30" spans="1:10" ht="30" hidden="1" x14ac:dyDescent="0.25">
      <c r="A30" s="14" t="s">
        <v>96</v>
      </c>
      <c r="B30" s="15" t="s">
        <v>7</v>
      </c>
      <c r="C30" s="15" t="s">
        <v>99</v>
      </c>
      <c r="D30" s="16">
        <v>33000</v>
      </c>
      <c r="E30" s="37">
        <v>240900</v>
      </c>
      <c r="F30" s="37">
        <v>252000</v>
      </c>
      <c r="G30" s="38">
        <f t="shared" si="3"/>
        <v>207900</v>
      </c>
      <c r="H30" s="37">
        <f t="shared" si="2"/>
        <v>11100</v>
      </c>
      <c r="I30" s="36">
        <f t="shared" si="0"/>
        <v>730</v>
      </c>
      <c r="J30" s="36">
        <f t="shared" si="1"/>
        <v>104.6077210460772</v>
      </c>
    </row>
    <row r="31" spans="1:10" ht="30" hidden="1" x14ac:dyDescent="0.25">
      <c r="A31" s="14" t="s">
        <v>97</v>
      </c>
      <c r="B31" s="15" t="s">
        <v>7</v>
      </c>
      <c r="C31" s="15" t="s">
        <v>99</v>
      </c>
      <c r="D31" s="16">
        <v>33000</v>
      </c>
      <c r="E31" s="37">
        <v>240900</v>
      </c>
      <c r="F31" s="37">
        <v>252000</v>
      </c>
      <c r="G31" s="38">
        <f t="shared" si="3"/>
        <v>207900</v>
      </c>
      <c r="H31" s="37">
        <f t="shared" si="2"/>
        <v>11100</v>
      </c>
      <c r="I31" s="36">
        <f t="shared" si="0"/>
        <v>730</v>
      </c>
      <c r="J31" s="36">
        <f t="shared" si="1"/>
        <v>104.6077210460772</v>
      </c>
    </row>
    <row r="32" spans="1:10" ht="30" x14ac:dyDescent="0.25">
      <c r="A32" s="9" t="s">
        <v>100</v>
      </c>
      <c r="B32" s="11" t="s">
        <v>7</v>
      </c>
      <c r="C32" s="11" t="s">
        <v>104</v>
      </c>
      <c r="D32" s="12">
        <v>64830</v>
      </c>
      <c r="E32" s="36">
        <v>0</v>
      </c>
      <c r="F32" s="36">
        <v>0</v>
      </c>
      <c r="G32" s="35">
        <f t="shared" si="3"/>
        <v>-64830</v>
      </c>
      <c r="H32" s="36">
        <f>F32-E32</f>
        <v>0</v>
      </c>
      <c r="I32" s="36">
        <f t="shared" si="0"/>
        <v>0</v>
      </c>
      <c r="J32" s="36">
        <v>0</v>
      </c>
    </row>
    <row r="33" spans="1:10" ht="30" x14ac:dyDescent="0.25">
      <c r="A33" s="31" t="s">
        <v>101</v>
      </c>
      <c r="B33" s="11" t="s">
        <v>7</v>
      </c>
      <c r="C33" s="11" t="s">
        <v>105</v>
      </c>
      <c r="D33" s="12">
        <v>64830</v>
      </c>
      <c r="E33" s="36">
        <v>0</v>
      </c>
      <c r="F33" s="36">
        <v>0</v>
      </c>
      <c r="G33" s="35">
        <f t="shared" si="3"/>
        <v>-64830</v>
      </c>
      <c r="H33" s="36">
        <f t="shared" si="2"/>
        <v>0</v>
      </c>
      <c r="I33" s="36">
        <f t="shared" si="0"/>
        <v>0</v>
      </c>
      <c r="J33" s="36">
        <v>0</v>
      </c>
    </row>
    <row r="34" spans="1:10" ht="30" x14ac:dyDescent="0.25">
      <c r="A34" s="31" t="s">
        <v>102</v>
      </c>
      <c r="B34" s="11" t="s">
        <v>7</v>
      </c>
      <c r="C34" s="11" t="s">
        <v>106</v>
      </c>
      <c r="D34" s="12">
        <v>64830</v>
      </c>
      <c r="E34" s="36">
        <v>0</v>
      </c>
      <c r="F34" s="36">
        <v>0</v>
      </c>
      <c r="G34" s="35">
        <f t="shared" si="3"/>
        <v>-64830</v>
      </c>
      <c r="H34" s="36">
        <f t="shared" si="2"/>
        <v>0</v>
      </c>
      <c r="I34" s="36">
        <f t="shared" si="0"/>
        <v>0</v>
      </c>
      <c r="J34" s="36">
        <v>0</v>
      </c>
    </row>
    <row r="35" spans="1:10" ht="18" customHeight="1" x14ac:dyDescent="0.25">
      <c r="A35" s="32" t="s">
        <v>103</v>
      </c>
      <c r="B35" s="11" t="s">
        <v>7</v>
      </c>
      <c r="C35" s="11" t="s">
        <v>107</v>
      </c>
      <c r="D35" s="12">
        <v>64830</v>
      </c>
      <c r="E35" s="36">
        <v>0</v>
      </c>
      <c r="F35" s="36">
        <v>0</v>
      </c>
      <c r="G35" s="35">
        <f t="shared" si="3"/>
        <v>-64830</v>
      </c>
      <c r="H35" s="36">
        <f t="shared" si="2"/>
        <v>0</v>
      </c>
      <c r="I35" s="36">
        <f t="shared" si="0"/>
        <v>0</v>
      </c>
      <c r="J35" s="36">
        <v>0</v>
      </c>
    </row>
    <row r="36" spans="1:10" ht="30" hidden="1" x14ac:dyDescent="0.25">
      <c r="A36" s="14" t="s">
        <v>96</v>
      </c>
      <c r="B36" s="15" t="s">
        <v>7</v>
      </c>
      <c r="C36" s="15" t="s">
        <v>107</v>
      </c>
      <c r="D36" s="16">
        <v>64830</v>
      </c>
      <c r="E36" s="37">
        <v>0</v>
      </c>
      <c r="F36" s="37">
        <v>0</v>
      </c>
      <c r="G36" s="38">
        <f t="shared" si="3"/>
        <v>-64830</v>
      </c>
      <c r="H36" s="36">
        <f t="shared" si="2"/>
        <v>0</v>
      </c>
      <c r="I36" s="36">
        <f t="shared" si="0"/>
        <v>0</v>
      </c>
      <c r="J36" s="36">
        <v>0</v>
      </c>
    </row>
    <row r="37" spans="1:10" ht="30" hidden="1" x14ac:dyDescent="0.25">
      <c r="A37" s="14" t="s">
        <v>97</v>
      </c>
      <c r="B37" s="15" t="s">
        <v>7</v>
      </c>
      <c r="C37" s="15" t="s">
        <v>107</v>
      </c>
      <c r="D37" s="16">
        <v>64830</v>
      </c>
      <c r="E37" s="37">
        <v>0</v>
      </c>
      <c r="F37" s="37">
        <v>0</v>
      </c>
      <c r="G37" s="38">
        <f t="shared" si="3"/>
        <v>-64830</v>
      </c>
      <c r="H37" s="36">
        <f t="shared" si="2"/>
        <v>0</v>
      </c>
      <c r="I37" s="36">
        <f t="shared" si="0"/>
        <v>0</v>
      </c>
      <c r="J37" s="36">
        <v>0</v>
      </c>
    </row>
    <row r="38" spans="1:10" ht="30" x14ac:dyDescent="0.25">
      <c r="A38" s="9" t="s">
        <v>108</v>
      </c>
      <c r="B38" s="11" t="s">
        <v>7</v>
      </c>
      <c r="C38" s="11" t="s">
        <v>112</v>
      </c>
      <c r="D38" s="12">
        <v>6267.66</v>
      </c>
      <c r="E38" s="36">
        <v>0</v>
      </c>
      <c r="F38" s="36">
        <v>0</v>
      </c>
      <c r="G38" s="35">
        <f t="shared" si="3"/>
        <v>-6267.66</v>
      </c>
      <c r="H38" s="36">
        <f t="shared" si="2"/>
        <v>0</v>
      </c>
      <c r="I38" s="36">
        <f t="shared" si="0"/>
        <v>0</v>
      </c>
      <c r="J38" s="36">
        <v>0</v>
      </c>
    </row>
    <row r="39" spans="1:10" x14ac:dyDescent="0.25">
      <c r="A39" s="31" t="s">
        <v>109</v>
      </c>
      <c r="B39" s="11" t="s">
        <v>7</v>
      </c>
      <c r="C39" s="11" t="s">
        <v>113</v>
      </c>
      <c r="D39" s="12">
        <v>6267.66</v>
      </c>
      <c r="E39" s="36">
        <v>0</v>
      </c>
      <c r="F39" s="36">
        <v>0</v>
      </c>
      <c r="G39" s="35">
        <f t="shared" si="3"/>
        <v>-6267.66</v>
      </c>
      <c r="H39" s="36">
        <f t="shared" si="2"/>
        <v>0</v>
      </c>
      <c r="I39" s="36">
        <f t="shared" si="0"/>
        <v>0</v>
      </c>
      <c r="J39" s="36">
        <v>0</v>
      </c>
    </row>
    <row r="40" spans="1:10" ht="30" x14ac:dyDescent="0.25">
      <c r="A40" s="32" t="s">
        <v>110</v>
      </c>
      <c r="B40" s="11" t="s">
        <v>7</v>
      </c>
      <c r="C40" s="11" t="s">
        <v>114</v>
      </c>
      <c r="D40" s="12">
        <v>6267.66</v>
      </c>
      <c r="E40" s="36">
        <v>0</v>
      </c>
      <c r="F40" s="36">
        <v>0</v>
      </c>
      <c r="G40" s="35">
        <f t="shared" si="3"/>
        <v>-6267.66</v>
      </c>
      <c r="H40" s="36">
        <f t="shared" si="2"/>
        <v>0</v>
      </c>
      <c r="I40" s="36">
        <f t="shared" si="0"/>
        <v>0</v>
      </c>
      <c r="J40" s="36">
        <v>0</v>
      </c>
    </row>
    <row r="41" spans="1:10" x14ac:dyDescent="0.25">
      <c r="A41" s="32" t="s">
        <v>111</v>
      </c>
      <c r="B41" s="11" t="s">
        <v>7</v>
      </c>
      <c r="C41" s="11" t="s">
        <v>115</v>
      </c>
      <c r="D41" s="12">
        <v>6267.66</v>
      </c>
      <c r="E41" s="36">
        <v>0</v>
      </c>
      <c r="F41" s="36">
        <v>0</v>
      </c>
      <c r="G41" s="35">
        <f t="shared" si="3"/>
        <v>-6267.66</v>
      </c>
      <c r="H41" s="36">
        <f t="shared" si="2"/>
        <v>0</v>
      </c>
      <c r="I41" s="36">
        <f t="shared" si="0"/>
        <v>0</v>
      </c>
      <c r="J41" s="36">
        <v>0</v>
      </c>
    </row>
    <row r="42" spans="1:10" hidden="1" x14ac:dyDescent="0.25">
      <c r="A42" s="14" t="s">
        <v>96</v>
      </c>
      <c r="B42" s="15" t="s">
        <v>7</v>
      </c>
      <c r="C42" s="15" t="s">
        <v>115</v>
      </c>
      <c r="D42" s="16">
        <v>6267.66</v>
      </c>
      <c r="E42" s="37">
        <v>0</v>
      </c>
      <c r="F42" s="37">
        <v>0</v>
      </c>
      <c r="G42" s="38">
        <f t="shared" si="3"/>
        <v>-6267.66</v>
      </c>
      <c r="H42" s="36">
        <f t="shared" si="2"/>
        <v>0</v>
      </c>
      <c r="I42" s="36">
        <f t="shared" si="0"/>
        <v>0</v>
      </c>
      <c r="J42" s="36">
        <v>0</v>
      </c>
    </row>
    <row r="43" spans="1:10" hidden="1" x14ac:dyDescent="0.25">
      <c r="A43" s="14" t="s">
        <v>97</v>
      </c>
      <c r="B43" s="15" t="s">
        <v>7</v>
      </c>
      <c r="C43" s="15" t="s">
        <v>115</v>
      </c>
      <c r="D43" s="16">
        <v>6267.66</v>
      </c>
      <c r="E43" s="37">
        <v>0</v>
      </c>
      <c r="F43" s="37">
        <v>0</v>
      </c>
      <c r="G43" s="38">
        <f t="shared" si="3"/>
        <v>-6267.66</v>
      </c>
      <c r="H43" s="36">
        <f t="shared" si="2"/>
        <v>0</v>
      </c>
      <c r="I43" s="36">
        <f t="shared" si="0"/>
        <v>0</v>
      </c>
      <c r="J43" s="36">
        <v>0</v>
      </c>
    </row>
    <row r="44" spans="1:10" ht="30" x14ac:dyDescent="0.25">
      <c r="A44" s="9" t="s">
        <v>15</v>
      </c>
      <c r="B44" s="11" t="s">
        <v>7</v>
      </c>
      <c r="C44" s="11" t="s">
        <v>16</v>
      </c>
      <c r="D44" s="12">
        <f>D47+D51+D54+D57+D60+D63</f>
        <v>345228.40000000008</v>
      </c>
      <c r="E44" s="35">
        <f>E45</f>
        <v>277744.40000000002</v>
      </c>
      <c r="F44" s="36">
        <v>0</v>
      </c>
      <c r="G44" s="35">
        <f t="shared" si="3"/>
        <v>-67484.000000000058</v>
      </c>
      <c r="H44" s="39">
        <f t="shared" si="2"/>
        <v>-277744.40000000002</v>
      </c>
      <c r="I44" s="36">
        <f t="shared" si="0"/>
        <v>80.452361393210978</v>
      </c>
      <c r="J44" s="36">
        <f t="shared" si="1"/>
        <v>0</v>
      </c>
    </row>
    <row r="45" spans="1:10" ht="30" x14ac:dyDescent="0.25">
      <c r="A45" s="31" t="s">
        <v>17</v>
      </c>
      <c r="B45" s="11" t="s">
        <v>7</v>
      </c>
      <c r="C45" s="11" t="s">
        <v>18</v>
      </c>
      <c r="D45" s="12">
        <f>D47+D51+D54+D57+D60+D63</f>
        <v>345228.40000000008</v>
      </c>
      <c r="E45" s="35">
        <f>E50</f>
        <v>277744.40000000002</v>
      </c>
      <c r="F45" s="36">
        <v>0</v>
      </c>
      <c r="G45" s="35">
        <f t="shared" si="3"/>
        <v>-67484.000000000058</v>
      </c>
      <c r="H45" s="39">
        <f t="shared" si="2"/>
        <v>-277744.40000000002</v>
      </c>
      <c r="I45" s="36">
        <f t="shared" si="0"/>
        <v>80.452361393210978</v>
      </c>
      <c r="J45" s="36">
        <f t="shared" si="1"/>
        <v>0</v>
      </c>
    </row>
    <row r="46" spans="1:10" ht="90" x14ac:dyDescent="0.25">
      <c r="A46" s="32" t="s">
        <v>58</v>
      </c>
      <c r="B46" s="11" t="s">
        <v>7</v>
      </c>
      <c r="C46" s="11" t="s">
        <v>19</v>
      </c>
      <c r="D46" s="12">
        <v>29999.908460000002</v>
      </c>
      <c r="E46" s="36">
        <v>0</v>
      </c>
      <c r="F46" s="36">
        <v>0</v>
      </c>
      <c r="G46" s="35">
        <f t="shared" si="3"/>
        <v>-29999.908460000002</v>
      </c>
      <c r="H46" s="36">
        <f t="shared" si="2"/>
        <v>0</v>
      </c>
      <c r="I46" s="36">
        <f t="shared" si="0"/>
        <v>0</v>
      </c>
      <c r="J46" s="36">
        <v>0</v>
      </c>
    </row>
    <row r="47" spans="1:10" x14ac:dyDescent="0.25">
      <c r="A47" s="32" t="s">
        <v>20</v>
      </c>
      <c r="B47" s="11" t="s">
        <v>7</v>
      </c>
      <c r="C47" s="11" t="s">
        <v>21</v>
      </c>
      <c r="D47" s="12">
        <v>29999.908460000002</v>
      </c>
      <c r="E47" s="36">
        <v>0</v>
      </c>
      <c r="F47" s="36">
        <v>0</v>
      </c>
      <c r="G47" s="35">
        <f t="shared" si="3"/>
        <v>-29999.908460000002</v>
      </c>
      <c r="H47" s="36">
        <f t="shared" si="2"/>
        <v>0</v>
      </c>
      <c r="I47" s="36">
        <f t="shared" si="0"/>
        <v>0</v>
      </c>
      <c r="J47" s="36">
        <v>0</v>
      </c>
    </row>
    <row r="48" spans="1:10" hidden="1" x14ac:dyDescent="0.25">
      <c r="A48" s="14" t="s">
        <v>96</v>
      </c>
      <c r="B48" s="15" t="s">
        <v>7</v>
      </c>
      <c r="C48" s="15" t="s">
        <v>21</v>
      </c>
      <c r="D48" s="16">
        <v>29999.908460000002</v>
      </c>
      <c r="E48" s="37">
        <v>0</v>
      </c>
      <c r="F48" s="37">
        <v>0</v>
      </c>
      <c r="G48" s="38">
        <f t="shared" si="3"/>
        <v>-29999.908460000002</v>
      </c>
      <c r="H48" s="37">
        <f t="shared" si="2"/>
        <v>0</v>
      </c>
      <c r="I48" s="36">
        <f t="shared" si="0"/>
        <v>0</v>
      </c>
      <c r="J48" s="36">
        <v>0</v>
      </c>
    </row>
    <row r="49" spans="1:10" hidden="1" x14ac:dyDescent="0.25">
      <c r="A49" s="14" t="s">
        <v>97</v>
      </c>
      <c r="B49" s="15" t="s">
        <v>7</v>
      </c>
      <c r="C49" s="15" t="s">
        <v>21</v>
      </c>
      <c r="D49" s="16">
        <v>29999.908460000002</v>
      </c>
      <c r="E49" s="37">
        <v>0</v>
      </c>
      <c r="F49" s="37">
        <v>0</v>
      </c>
      <c r="G49" s="38">
        <f t="shared" si="3"/>
        <v>-29999.908460000002</v>
      </c>
      <c r="H49" s="37">
        <f t="shared" si="2"/>
        <v>0</v>
      </c>
      <c r="I49" s="36">
        <f t="shared" si="0"/>
        <v>0</v>
      </c>
      <c r="J49" s="36">
        <v>0</v>
      </c>
    </row>
    <row r="50" spans="1:10" x14ac:dyDescent="0.25">
      <c r="A50" s="31" t="s">
        <v>59</v>
      </c>
      <c r="B50" s="11" t="s">
        <v>7</v>
      </c>
      <c r="C50" s="11" t="s">
        <v>77</v>
      </c>
      <c r="D50" s="12">
        <v>315228.49154000002</v>
      </c>
      <c r="E50" s="36">
        <f>E51+E54+E57</f>
        <v>277744.40000000002</v>
      </c>
      <c r="F50" s="36">
        <f>F51+F54+F57</f>
        <v>0</v>
      </c>
      <c r="G50" s="35">
        <f t="shared" si="3"/>
        <v>-37484.091539999994</v>
      </c>
      <c r="H50" s="39">
        <f t="shared" si="2"/>
        <v>-277744.40000000002</v>
      </c>
      <c r="I50" s="36">
        <f t="shared" si="0"/>
        <v>88.108913836792709</v>
      </c>
      <c r="J50" s="36">
        <f t="shared" si="1"/>
        <v>0</v>
      </c>
    </row>
    <row r="51" spans="1:10" ht="45" x14ac:dyDescent="0.25">
      <c r="A51" s="32" t="s">
        <v>60</v>
      </c>
      <c r="B51" s="11" t="s">
        <v>7</v>
      </c>
      <c r="C51" s="11" t="s">
        <v>78</v>
      </c>
      <c r="D51" s="12">
        <v>86078.080000000002</v>
      </c>
      <c r="E51" s="36">
        <v>31088.6</v>
      </c>
      <c r="F51" s="36">
        <v>0</v>
      </c>
      <c r="G51" s="35">
        <f t="shared" si="3"/>
        <v>-54989.48</v>
      </c>
      <c r="H51" s="39">
        <f t="shared" si="2"/>
        <v>-31088.6</v>
      </c>
      <c r="I51" s="36">
        <f t="shared" si="0"/>
        <v>36.116744239648462</v>
      </c>
      <c r="J51" s="36">
        <f t="shared" si="1"/>
        <v>0</v>
      </c>
    </row>
    <row r="52" spans="1:10" hidden="1" x14ac:dyDescent="0.25">
      <c r="A52" s="14" t="s">
        <v>96</v>
      </c>
      <c r="B52" s="15" t="s">
        <v>7</v>
      </c>
      <c r="C52" s="15" t="s">
        <v>78</v>
      </c>
      <c r="D52" s="16">
        <v>86078.080000000002</v>
      </c>
      <c r="E52" s="37">
        <v>31088.6</v>
      </c>
      <c r="F52" s="37"/>
      <c r="G52" s="38">
        <f t="shared" si="3"/>
        <v>-54989.48</v>
      </c>
      <c r="H52" s="16">
        <f t="shared" si="2"/>
        <v>-31088.6</v>
      </c>
      <c r="I52" s="36">
        <f t="shared" si="0"/>
        <v>36.116744239648462</v>
      </c>
      <c r="J52" s="36">
        <f t="shared" si="1"/>
        <v>0</v>
      </c>
    </row>
    <row r="53" spans="1:10" hidden="1" x14ac:dyDescent="0.25">
      <c r="A53" s="14" t="s">
        <v>97</v>
      </c>
      <c r="B53" s="15" t="s">
        <v>7</v>
      </c>
      <c r="C53" s="15" t="s">
        <v>78</v>
      </c>
      <c r="D53" s="16">
        <v>86078.080000000002</v>
      </c>
      <c r="E53" s="37">
        <v>31088.6</v>
      </c>
      <c r="F53" s="37">
        <v>0</v>
      </c>
      <c r="G53" s="38">
        <f t="shared" si="3"/>
        <v>-54989.48</v>
      </c>
      <c r="H53" s="16">
        <f t="shared" si="2"/>
        <v>-31088.6</v>
      </c>
      <c r="I53" s="36">
        <f t="shared" si="0"/>
        <v>36.116744239648462</v>
      </c>
      <c r="J53" s="36">
        <f t="shared" si="1"/>
        <v>0</v>
      </c>
    </row>
    <row r="54" spans="1:10" ht="45" x14ac:dyDescent="0.25">
      <c r="A54" s="32" t="s">
        <v>116</v>
      </c>
      <c r="B54" s="11" t="s">
        <v>7</v>
      </c>
      <c r="C54" s="11" t="s">
        <v>120</v>
      </c>
      <c r="D54" s="12">
        <v>111696</v>
      </c>
      <c r="E54" s="36">
        <v>202592.7</v>
      </c>
      <c r="F54" s="36">
        <v>0</v>
      </c>
      <c r="G54" s="35">
        <f t="shared" si="3"/>
        <v>90896.700000000012</v>
      </c>
      <c r="H54" s="39">
        <f t="shared" si="2"/>
        <v>-202592.7</v>
      </c>
      <c r="I54" s="36">
        <f t="shared" si="0"/>
        <v>181.37865277180921</v>
      </c>
      <c r="J54" s="36">
        <f t="shared" si="1"/>
        <v>0</v>
      </c>
    </row>
    <row r="55" spans="1:10" hidden="1" x14ac:dyDescent="0.25">
      <c r="A55" s="14" t="s">
        <v>96</v>
      </c>
      <c r="B55" s="15" t="s">
        <v>7</v>
      </c>
      <c r="C55" s="15" t="s">
        <v>120</v>
      </c>
      <c r="D55" s="16">
        <v>111696</v>
      </c>
      <c r="E55" s="37">
        <v>202592.7</v>
      </c>
      <c r="F55" s="37"/>
      <c r="G55" s="38">
        <f t="shared" si="3"/>
        <v>90896.700000000012</v>
      </c>
      <c r="H55" s="16">
        <f t="shared" si="2"/>
        <v>-202592.7</v>
      </c>
      <c r="I55" s="36">
        <f t="shared" si="0"/>
        <v>181.37865277180921</v>
      </c>
      <c r="J55" s="36">
        <f t="shared" si="1"/>
        <v>0</v>
      </c>
    </row>
    <row r="56" spans="1:10" hidden="1" x14ac:dyDescent="0.25">
      <c r="A56" s="14" t="s">
        <v>97</v>
      </c>
      <c r="B56" s="15" t="s">
        <v>7</v>
      </c>
      <c r="C56" s="15" t="s">
        <v>120</v>
      </c>
      <c r="D56" s="16">
        <v>111696</v>
      </c>
      <c r="E56" s="37">
        <v>202592.7</v>
      </c>
      <c r="F56" s="37">
        <v>0</v>
      </c>
      <c r="G56" s="38">
        <f t="shared" si="3"/>
        <v>90896.700000000012</v>
      </c>
      <c r="H56" s="16">
        <f t="shared" si="2"/>
        <v>-202592.7</v>
      </c>
      <c r="I56" s="36">
        <f t="shared" si="0"/>
        <v>181.37865277180921</v>
      </c>
      <c r="J56" s="36">
        <f t="shared" si="1"/>
        <v>0</v>
      </c>
    </row>
    <row r="57" spans="1:10" ht="45" x14ac:dyDescent="0.25">
      <c r="A57" s="32" t="s">
        <v>117</v>
      </c>
      <c r="B57" s="11" t="s">
        <v>7</v>
      </c>
      <c r="C57" s="11" t="s">
        <v>121</v>
      </c>
      <c r="D57" s="12">
        <v>112186.917</v>
      </c>
      <c r="E57" s="36">
        <v>44063.1</v>
      </c>
      <c r="F57" s="36">
        <v>0</v>
      </c>
      <c r="G57" s="35">
        <f t="shared" si="3"/>
        <v>-68123.81700000001</v>
      </c>
      <c r="H57" s="39">
        <f t="shared" si="2"/>
        <v>-44063.1</v>
      </c>
      <c r="I57" s="36">
        <f t="shared" si="0"/>
        <v>39.276504942193924</v>
      </c>
      <c r="J57" s="36">
        <f t="shared" si="1"/>
        <v>0</v>
      </c>
    </row>
    <row r="58" spans="1:10" hidden="1" x14ac:dyDescent="0.25">
      <c r="A58" s="14" t="s">
        <v>96</v>
      </c>
      <c r="B58" s="15" t="s">
        <v>7</v>
      </c>
      <c r="C58" s="15" t="s">
        <v>121</v>
      </c>
      <c r="D58" s="16">
        <v>112186.917</v>
      </c>
      <c r="E58" s="37">
        <v>44063.1</v>
      </c>
      <c r="F58" s="37"/>
      <c r="G58" s="38">
        <f t="shared" si="3"/>
        <v>-68123.81700000001</v>
      </c>
      <c r="H58" s="37">
        <f t="shared" si="2"/>
        <v>-44063.1</v>
      </c>
      <c r="I58" s="36">
        <f t="shared" si="0"/>
        <v>39.276504942193924</v>
      </c>
      <c r="J58" s="36">
        <f t="shared" si="1"/>
        <v>0</v>
      </c>
    </row>
    <row r="59" spans="1:10" hidden="1" x14ac:dyDescent="0.25">
      <c r="A59" s="14" t="s">
        <v>97</v>
      </c>
      <c r="B59" s="15" t="s">
        <v>7</v>
      </c>
      <c r="C59" s="15" t="s">
        <v>121</v>
      </c>
      <c r="D59" s="16">
        <v>112186.917</v>
      </c>
      <c r="E59" s="37">
        <v>44063.1</v>
      </c>
      <c r="F59" s="37">
        <v>0</v>
      </c>
      <c r="G59" s="38">
        <f t="shared" si="3"/>
        <v>-68123.81700000001</v>
      </c>
      <c r="H59" s="37">
        <f t="shared" si="2"/>
        <v>-44063.1</v>
      </c>
      <c r="I59" s="36">
        <f t="shared" si="0"/>
        <v>39.276504942193924</v>
      </c>
      <c r="J59" s="36">
        <f t="shared" si="1"/>
        <v>0</v>
      </c>
    </row>
    <row r="60" spans="1:10" ht="30" x14ac:dyDescent="0.25">
      <c r="A60" s="32" t="s">
        <v>118</v>
      </c>
      <c r="B60" s="11" t="s">
        <v>7</v>
      </c>
      <c r="C60" s="11" t="s">
        <v>122</v>
      </c>
      <c r="D60" s="12">
        <v>14.184719999999999</v>
      </c>
      <c r="E60" s="36">
        <v>0</v>
      </c>
      <c r="F60" s="36">
        <v>0</v>
      </c>
      <c r="G60" s="35">
        <f t="shared" si="3"/>
        <v>-14.184719999999999</v>
      </c>
      <c r="H60" s="36">
        <f t="shared" si="2"/>
        <v>0</v>
      </c>
      <c r="I60" s="36">
        <f t="shared" si="0"/>
        <v>0</v>
      </c>
      <c r="J60" s="36">
        <v>0</v>
      </c>
    </row>
    <row r="61" spans="1:10" hidden="1" x14ac:dyDescent="0.25">
      <c r="A61" s="14" t="s">
        <v>96</v>
      </c>
      <c r="B61" s="15" t="s">
        <v>7</v>
      </c>
      <c r="C61" s="15" t="s">
        <v>122</v>
      </c>
      <c r="D61" s="16">
        <v>14.184719999999999</v>
      </c>
      <c r="E61" s="37">
        <v>0</v>
      </c>
      <c r="F61" s="37">
        <v>0</v>
      </c>
      <c r="G61" s="38">
        <f t="shared" si="3"/>
        <v>-14.184719999999999</v>
      </c>
      <c r="H61" s="36">
        <f t="shared" si="2"/>
        <v>0</v>
      </c>
      <c r="I61" s="36">
        <f t="shared" si="0"/>
        <v>0</v>
      </c>
      <c r="J61" s="36">
        <v>0</v>
      </c>
    </row>
    <row r="62" spans="1:10" hidden="1" x14ac:dyDescent="0.25">
      <c r="A62" s="14" t="s">
        <v>97</v>
      </c>
      <c r="B62" s="15" t="s">
        <v>7</v>
      </c>
      <c r="C62" s="15" t="s">
        <v>122</v>
      </c>
      <c r="D62" s="16">
        <v>14.184719999999999</v>
      </c>
      <c r="E62" s="37">
        <v>0</v>
      </c>
      <c r="F62" s="37">
        <v>0</v>
      </c>
      <c r="G62" s="38">
        <f t="shared" si="3"/>
        <v>-14.184719999999999</v>
      </c>
      <c r="H62" s="36">
        <f t="shared" si="2"/>
        <v>0</v>
      </c>
      <c r="I62" s="36">
        <f t="shared" si="0"/>
        <v>0</v>
      </c>
      <c r="J62" s="36">
        <v>0</v>
      </c>
    </row>
    <row r="63" spans="1:10" x14ac:dyDescent="0.25">
      <c r="A63" s="32" t="s">
        <v>119</v>
      </c>
      <c r="B63" s="11" t="s">
        <v>7</v>
      </c>
      <c r="C63" s="11" t="s">
        <v>123</v>
      </c>
      <c r="D63" s="12">
        <v>5253.3098200000004</v>
      </c>
      <c r="E63" s="36">
        <v>0</v>
      </c>
      <c r="F63" s="36">
        <v>0</v>
      </c>
      <c r="G63" s="35">
        <f t="shared" si="3"/>
        <v>-5253.3098200000004</v>
      </c>
      <c r="H63" s="36">
        <f t="shared" si="2"/>
        <v>0</v>
      </c>
      <c r="I63" s="36">
        <f t="shared" si="0"/>
        <v>0</v>
      </c>
      <c r="J63" s="36">
        <v>0</v>
      </c>
    </row>
    <row r="64" spans="1:10" hidden="1" x14ac:dyDescent="0.25">
      <c r="A64" s="14" t="s">
        <v>96</v>
      </c>
      <c r="B64" s="15" t="s">
        <v>7</v>
      </c>
      <c r="C64" s="15" t="s">
        <v>123</v>
      </c>
      <c r="D64" s="16">
        <v>5253.3098200000004</v>
      </c>
      <c r="E64" s="37">
        <v>0</v>
      </c>
      <c r="F64" s="37">
        <v>0</v>
      </c>
      <c r="G64" s="38">
        <f t="shared" si="3"/>
        <v>-5253.3098200000004</v>
      </c>
      <c r="H64" s="37">
        <f t="shared" si="2"/>
        <v>0</v>
      </c>
      <c r="I64" s="36">
        <f t="shared" si="0"/>
        <v>0</v>
      </c>
      <c r="J64" s="36">
        <v>0</v>
      </c>
    </row>
    <row r="65" spans="1:10" hidden="1" x14ac:dyDescent="0.25">
      <c r="A65" s="14" t="s">
        <v>97</v>
      </c>
      <c r="B65" s="15" t="s">
        <v>7</v>
      </c>
      <c r="C65" s="15" t="s">
        <v>123</v>
      </c>
      <c r="D65" s="16">
        <v>5253.3098200000004</v>
      </c>
      <c r="E65" s="37">
        <v>0</v>
      </c>
      <c r="F65" s="37">
        <v>0</v>
      </c>
      <c r="G65" s="38">
        <f t="shared" si="3"/>
        <v>-5253.3098200000004</v>
      </c>
      <c r="H65" s="37">
        <f t="shared" si="2"/>
        <v>0</v>
      </c>
      <c r="I65" s="36">
        <f t="shared" si="0"/>
        <v>0</v>
      </c>
      <c r="J65" s="36">
        <v>0</v>
      </c>
    </row>
    <row r="66" spans="1:10" x14ac:dyDescent="0.25">
      <c r="A66" s="17" t="s">
        <v>22</v>
      </c>
      <c r="B66" s="18" t="s">
        <v>23</v>
      </c>
      <c r="C66" s="22" t="s">
        <v>65</v>
      </c>
      <c r="D66" s="23">
        <f>D67</f>
        <v>302869.02976</v>
      </c>
      <c r="E66" s="40">
        <f>E67</f>
        <v>394442.9436</v>
      </c>
      <c r="F66" s="33">
        <f>F67</f>
        <v>480973.8</v>
      </c>
      <c r="G66" s="34">
        <f>E66-D66</f>
        <v>91573.913839999994</v>
      </c>
      <c r="H66" s="34">
        <f>F66-E66</f>
        <v>86530.85639999999</v>
      </c>
      <c r="I66" s="30">
        <f>(E66/D66)*100</f>
        <v>130.23548294540552</v>
      </c>
      <c r="J66" s="30">
        <f>(F66/E66)*100</f>
        <v>121.93748368528298</v>
      </c>
    </row>
    <row r="67" spans="1:10" ht="30" x14ac:dyDescent="0.25">
      <c r="A67" s="9" t="s">
        <v>24</v>
      </c>
      <c r="B67" s="11" t="s">
        <v>23</v>
      </c>
      <c r="C67" s="11" t="s">
        <v>25</v>
      </c>
      <c r="D67" s="12">
        <f>D68+D94</f>
        <v>302869.02976</v>
      </c>
      <c r="E67" s="35">
        <f>E68+E93</f>
        <v>394442.9436</v>
      </c>
      <c r="F67" s="35">
        <f>F68+F93</f>
        <v>480973.8</v>
      </c>
      <c r="G67" s="39">
        <f t="shared" ref="G67:G97" si="4">E67-D67</f>
        <v>91573.913839999994</v>
      </c>
      <c r="H67" s="39">
        <f t="shared" ref="H67:H97" si="5">F67-E67</f>
        <v>86530.85639999999</v>
      </c>
      <c r="I67" s="36">
        <f t="shared" ref="I67:I104" si="6">(E67/D67)*100</f>
        <v>130.23548294540552</v>
      </c>
      <c r="J67" s="36">
        <f t="shared" ref="J67:J104" si="7">(F67/E67)*100</f>
        <v>121.93748368528298</v>
      </c>
    </row>
    <row r="68" spans="1:10" ht="30" x14ac:dyDescent="0.25">
      <c r="A68" s="31" t="s">
        <v>26</v>
      </c>
      <c r="B68" s="11" t="s">
        <v>23</v>
      </c>
      <c r="C68" s="11" t="s">
        <v>27</v>
      </c>
      <c r="D68" s="12">
        <f>D69+D85+D89</f>
        <v>222804.35872000002</v>
      </c>
      <c r="E68" s="36">
        <f>E69+E85+E89</f>
        <v>363442.9436</v>
      </c>
      <c r="F68" s="35">
        <f>F69+F85+F89</f>
        <v>449973.8</v>
      </c>
      <c r="G68" s="39">
        <f t="shared" si="4"/>
        <v>140638.58487999998</v>
      </c>
      <c r="H68" s="39">
        <f t="shared" si="5"/>
        <v>86530.85639999999</v>
      </c>
      <c r="I68" s="36">
        <f t="shared" si="6"/>
        <v>163.12200788528631</v>
      </c>
      <c r="J68" s="36">
        <f t="shared" si="7"/>
        <v>123.80864945206767</v>
      </c>
    </row>
    <row r="69" spans="1:10" ht="45" x14ac:dyDescent="0.25">
      <c r="A69" s="32" t="s">
        <v>28</v>
      </c>
      <c r="B69" s="11" t="s">
        <v>23</v>
      </c>
      <c r="C69" s="11" t="s">
        <v>29</v>
      </c>
      <c r="D69" s="12">
        <f>D70+D73+D76</f>
        <v>138752.27600000001</v>
      </c>
      <c r="E69" s="35">
        <f>E70+E73+E76+E79</f>
        <v>362350.02799999999</v>
      </c>
      <c r="F69" s="35">
        <f>F70+F73+F76+F79+F82</f>
        <v>449973.8</v>
      </c>
      <c r="G69" s="39">
        <f t="shared" si="4"/>
        <v>223597.75199999998</v>
      </c>
      <c r="H69" s="39">
        <f t="shared" si="5"/>
        <v>87623.771999999997</v>
      </c>
      <c r="I69" s="36">
        <f t="shared" si="6"/>
        <v>261.14888955046757</v>
      </c>
      <c r="J69" s="36">
        <f t="shared" si="7"/>
        <v>124.18207954436808</v>
      </c>
    </row>
    <row r="70" spans="1:10" ht="30" x14ac:dyDescent="0.25">
      <c r="A70" s="32" t="s">
        <v>30</v>
      </c>
      <c r="B70" s="11" t="s">
        <v>23</v>
      </c>
      <c r="C70" s="11" t="s">
        <v>31</v>
      </c>
      <c r="D70" s="12">
        <v>138652.27600000001</v>
      </c>
      <c r="E70" s="35">
        <v>210000</v>
      </c>
      <c r="F70" s="41">
        <v>317504.8</v>
      </c>
      <c r="G70" s="39">
        <f t="shared" si="4"/>
        <v>71347.723999999987</v>
      </c>
      <c r="H70" s="39">
        <f t="shared" si="5"/>
        <v>107504.79999999999</v>
      </c>
      <c r="I70" s="36">
        <f t="shared" si="6"/>
        <v>151.4580258314692</v>
      </c>
      <c r="J70" s="36">
        <f t="shared" si="7"/>
        <v>151.19276190476191</v>
      </c>
    </row>
    <row r="71" spans="1:10" hidden="1" x14ac:dyDescent="0.25">
      <c r="A71" s="14" t="s">
        <v>96</v>
      </c>
      <c r="B71" s="15" t="s">
        <v>23</v>
      </c>
      <c r="C71" s="15" t="s">
        <v>31</v>
      </c>
      <c r="D71" s="16">
        <v>138652.27600000001</v>
      </c>
      <c r="E71" s="38">
        <v>210000</v>
      </c>
      <c r="F71" s="38">
        <v>317504.8</v>
      </c>
      <c r="G71" s="39">
        <f t="shared" si="4"/>
        <v>71347.723999999987</v>
      </c>
      <c r="H71" s="39">
        <f t="shared" si="5"/>
        <v>107504.79999999999</v>
      </c>
      <c r="I71" s="36">
        <f t="shared" si="6"/>
        <v>151.4580258314692</v>
      </c>
      <c r="J71" s="36">
        <f t="shared" si="7"/>
        <v>151.19276190476191</v>
      </c>
    </row>
    <row r="72" spans="1:10" hidden="1" x14ac:dyDescent="0.25">
      <c r="A72" s="14" t="s">
        <v>97</v>
      </c>
      <c r="B72" s="15" t="s">
        <v>23</v>
      </c>
      <c r="C72" s="15" t="s">
        <v>31</v>
      </c>
      <c r="D72" s="16">
        <v>138652.27600000001</v>
      </c>
      <c r="E72" s="38">
        <v>210000</v>
      </c>
      <c r="F72" s="38">
        <v>317504.8</v>
      </c>
      <c r="G72" s="39">
        <f t="shared" si="4"/>
        <v>71347.723999999987</v>
      </c>
      <c r="H72" s="39">
        <f t="shared" si="5"/>
        <v>107504.79999999999</v>
      </c>
      <c r="I72" s="36">
        <f t="shared" si="6"/>
        <v>151.4580258314692</v>
      </c>
      <c r="J72" s="36">
        <f t="shared" si="7"/>
        <v>151.19276190476191</v>
      </c>
    </row>
    <row r="73" spans="1:10" ht="45" x14ac:dyDescent="0.25">
      <c r="A73" s="32" t="s">
        <v>32</v>
      </c>
      <c r="B73" s="11" t="s">
        <v>23</v>
      </c>
      <c r="C73" s="11" t="s">
        <v>33</v>
      </c>
      <c r="D73" s="12">
        <v>50</v>
      </c>
      <c r="E73" s="36">
        <v>0</v>
      </c>
      <c r="F73" s="36">
        <v>0</v>
      </c>
      <c r="G73" s="39">
        <f t="shared" si="4"/>
        <v>-50</v>
      </c>
      <c r="H73" s="39">
        <f>F73-E73</f>
        <v>0</v>
      </c>
      <c r="I73" s="36">
        <f t="shared" si="6"/>
        <v>0</v>
      </c>
      <c r="J73" s="36"/>
    </row>
    <row r="74" spans="1:10" hidden="1" x14ac:dyDescent="0.25">
      <c r="A74" s="14" t="s">
        <v>96</v>
      </c>
      <c r="B74" s="15" t="s">
        <v>23</v>
      </c>
      <c r="C74" s="15" t="s">
        <v>33</v>
      </c>
      <c r="D74" s="16">
        <v>50</v>
      </c>
      <c r="E74" s="37">
        <v>0</v>
      </c>
      <c r="F74" s="37">
        <v>0</v>
      </c>
      <c r="G74" s="39">
        <f t="shared" si="4"/>
        <v>-50</v>
      </c>
      <c r="H74" s="39">
        <f t="shared" ref="H74:H76" si="8">F74-E74</f>
        <v>0</v>
      </c>
      <c r="I74" s="36">
        <f t="shared" si="6"/>
        <v>0</v>
      </c>
      <c r="J74" s="36" t="e">
        <f t="shared" si="7"/>
        <v>#DIV/0!</v>
      </c>
    </row>
    <row r="75" spans="1:10" hidden="1" x14ac:dyDescent="0.25">
      <c r="A75" s="14" t="s">
        <v>97</v>
      </c>
      <c r="B75" s="15" t="s">
        <v>23</v>
      </c>
      <c r="C75" s="15" t="s">
        <v>33</v>
      </c>
      <c r="D75" s="16">
        <v>50</v>
      </c>
      <c r="E75" s="37">
        <v>0</v>
      </c>
      <c r="F75" s="37">
        <v>0</v>
      </c>
      <c r="G75" s="39">
        <f t="shared" si="4"/>
        <v>-50</v>
      </c>
      <c r="H75" s="39">
        <f t="shared" si="8"/>
        <v>0</v>
      </c>
      <c r="I75" s="36">
        <f t="shared" si="6"/>
        <v>0</v>
      </c>
      <c r="J75" s="36" t="e">
        <f t="shared" si="7"/>
        <v>#DIV/0!</v>
      </c>
    </row>
    <row r="76" spans="1:10" ht="30" x14ac:dyDescent="0.25">
      <c r="A76" s="32" t="s">
        <v>34</v>
      </c>
      <c r="B76" s="11" t="s">
        <v>23</v>
      </c>
      <c r="C76" s="11" t="s">
        <v>35</v>
      </c>
      <c r="D76" s="12">
        <v>50</v>
      </c>
      <c r="E76" s="36">
        <v>0</v>
      </c>
      <c r="F76" s="36">
        <v>0</v>
      </c>
      <c r="G76" s="39">
        <f t="shared" si="4"/>
        <v>-50</v>
      </c>
      <c r="H76" s="39">
        <f t="shared" si="8"/>
        <v>0</v>
      </c>
      <c r="I76" s="36">
        <f t="shared" si="6"/>
        <v>0</v>
      </c>
      <c r="J76" s="36"/>
    </row>
    <row r="77" spans="1:10" hidden="1" x14ac:dyDescent="0.25">
      <c r="A77" s="14" t="s">
        <v>96</v>
      </c>
      <c r="B77" s="15" t="s">
        <v>23</v>
      </c>
      <c r="C77" s="15" t="s">
        <v>35</v>
      </c>
      <c r="D77" s="16">
        <v>50</v>
      </c>
      <c r="E77" s="37">
        <v>0</v>
      </c>
      <c r="F77" s="37">
        <v>0</v>
      </c>
      <c r="G77" s="39">
        <f t="shared" si="4"/>
        <v>-50</v>
      </c>
      <c r="H77" s="39">
        <f t="shared" si="5"/>
        <v>0</v>
      </c>
      <c r="I77" s="36">
        <f t="shared" si="6"/>
        <v>0</v>
      </c>
      <c r="J77" s="36" t="e">
        <f t="shared" si="7"/>
        <v>#DIV/0!</v>
      </c>
    </row>
    <row r="78" spans="1:10" hidden="1" x14ac:dyDescent="0.25">
      <c r="A78" s="14" t="s">
        <v>97</v>
      </c>
      <c r="B78" s="15" t="s">
        <v>23</v>
      </c>
      <c r="C78" s="15" t="s">
        <v>35</v>
      </c>
      <c r="D78" s="16">
        <v>50</v>
      </c>
      <c r="E78" s="37">
        <v>0</v>
      </c>
      <c r="F78" s="37">
        <v>0</v>
      </c>
      <c r="G78" s="39">
        <f t="shared" si="4"/>
        <v>-50</v>
      </c>
      <c r="H78" s="39">
        <f t="shared" si="5"/>
        <v>0</v>
      </c>
      <c r="I78" s="36">
        <f t="shared" si="6"/>
        <v>0</v>
      </c>
      <c r="J78" s="36" t="e">
        <f t="shared" si="7"/>
        <v>#DIV/0!</v>
      </c>
    </row>
    <row r="79" spans="1:10" x14ac:dyDescent="0.25">
      <c r="A79" s="48" t="s">
        <v>61</v>
      </c>
      <c r="B79" s="27" t="s">
        <v>23</v>
      </c>
      <c r="C79" s="27" t="s">
        <v>135</v>
      </c>
      <c r="D79" s="42">
        <v>0</v>
      </c>
      <c r="E79" s="28">
        <v>152350.02799999999</v>
      </c>
      <c r="F79" s="29">
        <v>0</v>
      </c>
      <c r="G79" s="39">
        <f t="shared" si="4"/>
        <v>152350.02799999999</v>
      </c>
      <c r="H79" s="39">
        <f t="shared" si="5"/>
        <v>-152350.02799999999</v>
      </c>
      <c r="I79" s="36"/>
      <c r="J79" s="36">
        <f t="shared" si="7"/>
        <v>0</v>
      </c>
    </row>
    <row r="80" spans="1:10" hidden="1" x14ac:dyDescent="0.25">
      <c r="A80" s="20" t="s">
        <v>96</v>
      </c>
      <c r="B80" s="21" t="s">
        <v>23</v>
      </c>
      <c r="C80" s="21" t="s">
        <v>135</v>
      </c>
      <c r="D80" s="43">
        <v>0</v>
      </c>
      <c r="E80" s="25">
        <v>152350.02799999999</v>
      </c>
      <c r="F80" s="26">
        <v>0</v>
      </c>
      <c r="G80" s="39">
        <f t="shared" si="4"/>
        <v>152350.02799999999</v>
      </c>
      <c r="H80" s="39">
        <f t="shared" si="5"/>
        <v>-152350.02799999999</v>
      </c>
      <c r="I80" s="36" t="e">
        <f t="shared" si="6"/>
        <v>#DIV/0!</v>
      </c>
      <c r="J80" s="36">
        <f t="shared" si="7"/>
        <v>0</v>
      </c>
    </row>
    <row r="81" spans="1:10" hidden="1" x14ac:dyDescent="0.25">
      <c r="A81" s="20" t="s">
        <v>97</v>
      </c>
      <c r="B81" s="21" t="s">
        <v>23</v>
      </c>
      <c r="C81" s="21" t="s">
        <v>135</v>
      </c>
      <c r="D81" s="43">
        <v>0</v>
      </c>
      <c r="E81" s="25">
        <v>152350.02799999999</v>
      </c>
      <c r="F81" s="26">
        <v>0</v>
      </c>
      <c r="G81" s="39">
        <f t="shared" si="4"/>
        <v>152350.02799999999</v>
      </c>
      <c r="H81" s="39">
        <f t="shared" si="5"/>
        <v>-152350.02799999999</v>
      </c>
      <c r="I81" s="36" t="e">
        <f t="shared" si="6"/>
        <v>#DIV/0!</v>
      </c>
      <c r="J81" s="36">
        <f t="shared" si="7"/>
        <v>0</v>
      </c>
    </row>
    <row r="82" spans="1:10" ht="30" x14ac:dyDescent="0.25">
      <c r="A82" s="48" t="s">
        <v>61</v>
      </c>
      <c r="B82" s="27" t="s">
        <v>23</v>
      </c>
      <c r="C82" s="27" t="s">
        <v>79</v>
      </c>
      <c r="D82" s="42">
        <v>0</v>
      </c>
      <c r="E82" s="28">
        <v>0</v>
      </c>
      <c r="F82" s="29">
        <v>132469</v>
      </c>
      <c r="G82" s="39">
        <f t="shared" si="4"/>
        <v>0</v>
      </c>
      <c r="H82" s="39">
        <f t="shared" si="5"/>
        <v>132469</v>
      </c>
      <c r="I82" s="36"/>
      <c r="J82" s="36"/>
    </row>
    <row r="83" spans="1:10" ht="30" hidden="1" x14ac:dyDescent="0.25">
      <c r="A83" s="20" t="s">
        <v>96</v>
      </c>
      <c r="B83" s="21" t="s">
        <v>23</v>
      </c>
      <c r="C83" s="21" t="s">
        <v>79</v>
      </c>
      <c r="D83" s="43">
        <v>0</v>
      </c>
      <c r="E83" s="25">
        <v>0</v>
      </c>
      <c r="F83" s="26">
        <v>132469</v>
      </c>
      <c r="G83" s="39">
        <f t="shared" si="4"/>
        <v>0</v>
      </c>
      <c r="H83" s="39">
        <f t="shared" si="5"/>
        <v>132469</v>
      </c>
      <c r="I83" s="36" t="e">
        <f t="shared" si="6"/>
        <v>#DIV/0!</v>
      </c>
      <c r="J83" s="36" t="e">
        <f t="shared" si="7"/>
        <v>#DIV/0!</v>
      </c>
    </row>
    <row r="84" spans="1:10" ht="30" hidden="1" x14ac:dyDescent="0.25">
      <c r="A84" s="20" t="s">
        <v>97</v>
      </c>
      <c r="B84" s="21" t="s">
        <v>23</v>
      </c>
      <c r="C84" s="21" t="s">
        <v>79</v>
      </c>
      <c r="D84" s="43">
        <v>0</v>
      </c>
      <c r="E84" s="25">
        <v>0</v>
      </c>
      <c r="F84" s="26">
        <v>132469</v>
      </c>
      <c r="G84" s="39">
        <f t="shared" si="4"/>
        <v>0</v>
      </c>
      <c r="H84" s="39">
        <f t="shared" si="5"/>
        <v>132469</v>
      </c>
      <c r="I84" s="36" t="e">
        <f t="shared" si="6"/>
        <v>#DIV/0!</v>
      </c>
      <c r="J84" s="36" t="e">
        <f t="shared" si="7"/>
        <v>#DIV/0!</v>
      </c>
    </row>
    <row r="85" spans="1:10" ht="30" x14ac:dyDescent="0.25">
      <c r="A85" s="31" t="s">
        <v>62</v>
      </c>
      <c r="B85" s="11" t="s">
        <v>23</v>
      </c>
      <c r="C85" s="11" t="s">
        <v>80</v>
      </c>
      <c r="D85" s="12">
        <v>1052.0827199999999</v>
      </c>
      <c r="E85" s="35">
        <v>1092.9156</v>
      </c>
      <c r="F85" s="12">
        <v>0</v>
      </c>
      <c r="G85" s="39">
        <f t="shared" si="4"/>
        <v>40.832880000000159</v>
      </c>
      <c r="H85" s="39">
        <f t="shared" si="5"/>
        <v>-1092.9156</v>
      </c>
      <c r="I85" s="36">
        <f t="shared" si="6"/>
        <v>103.88114729229659</v>
      </c>
      <c r="J85" s="36">
        <f t="shared" si="7"/>
        <v>0</v>
      </c>
    </row>
    <row r="86" spans="1:10" ht="30" x14ac:dyDescent="0.25">
      <c r="A86" s="32" t="s">
        <v>30</v>
      </c>
      <c r="B86" s="11" t="s">
        <v>23</v>
      </c>
      <c r="C86" s="11" t="s">
        <v>81</v>
      </c>
      <c r="D86" s="12">
        <v>1052.0827199999999</v>
      </c>
      <c r="E86" s="35">
        <v>1092.9156</v>
      </c>
      <c r="F86" s="12">
        <v>0</v>
      </c>
      <c r="G86" s="39">
        <f t="shared" si="4"/>
        <v>40.832880000000159</v>
      </c>
      <c r="H86" s="39">
        <f t="shared" si="5"/>
        <v>-1092.9156</v>
      </c>
      <c r="I86" s="36">
        <f t="shared" si="6"/>
        <v>103.88114729229659</v>
      </c>
      <c r="J86" s="36">
        <f t="shared" si="7"/>
        <v>0</v>
      </c>
    </row>
    <row r="87" spans="1:10" ht="30" hidden="1" x14ac:dyDescent="0.25">
      <c r="A87" s="14" t="s">
        <v>96</v>
      </c>
      <c r="B87" s="15" t="s">
        <v>23</v>
      </c>
      <c r="C87" s="15" t="s">
        <v>81</v>
      </c>
      <c r="D87" s="16">
        <v>1052.0827199999999</v>
      </c>
      <c r="E87" s="38">
        <v>1092.9156</v>
      </c>
      <c r="F87" s="16">
        <v>0</v>
      </c>
      <c r="G87" s="39">
        <f t="shared" si="4"/>
        <v>40.832880000000159</v>
      </c>
      <c r="H87" s="39">
        <f t="shared" si="5"/>
        <v>-1092.9156</v>
      </c>
      <c r="I87" s="36">
        <f t="shared" si="6"/>
        <v>103.88114729229659</v>
      </c>
      <c r="J87" s="36">
        <f t="shared" si="7"/>
        <v>0</v>
      </c>
    </row>
    <row r="88" spans="1:10" ht="21" hidden="1" customHeight="1" x14ac:dyDescent="0.25">
      <c r="A88" s="14" t="s">
        <v>97</v>
      </c>
      <c r="B88" s="15" t="s">
        <v>23</v>
      </c>
      <c r="C88" s="15" t="s">
        <v>81</v>
      </c>
      <c r="D88" s="16">
        <v>1052.0827199999999</v>
      </c>
      <c r="E88" s="38">
        <v>1092.9156</v>
      </c>
      <c r="F88" s="16">
        <v>0</v>
      </c>
      <c r="G88" s="39">
        <f t="shared" si="4"/>
        <v>40.832880000000159</v>
      </c>
      <c r="H88" s="39">
        <f t="shared" si="5"/>
        <v>-1092.9156</v>
      </c>
      <c r="I88" s="36">
        <f t="shared" si="6"/>
        <v>103.88114729229659</v>
      </c>
      <c r="J88" s="36">
        <f t="shared" si="7"/>
        <v>0</v>
      </c>
    </row>
    <row r="89" spans="1:10" ht="30" x14ac:dyDescent="0.25">
      <c r="A89" s="31" t="s">
        <v>63</v>
      </c>
      <c r="B89" s="11" t="s">
        <v>23</v>
      </c>
      <c r="C89" s="11" t="s">
        <v>82</v>
      </c>
      <c r="D89" s="12">
        <v>83000</v>
      </c>
      <c r="E89" s="36">
        <v>0</v>
      </c>
      <c r="F89" s="36">
        <v>0</v>
      </c>
      <c r="G89" s="39">
        <f t="shared" si="4"/>
        <v>-83000</v>
      </c>
      <c r="H89" s="39">
        <f t="shared" si="5"/>
        <v>0</v>
      </c>
      <c r="I89" s="36">
        <f t="shared" si="6"/>
        <v>0</v>
      </c>
      <c r="J89" s="36"/>
    </row>
    <row r="90" spans="1:10" ht="30" x14ac:dyDescent="0.25">
      <c r="A90" s="32" t="s">
        <v>30</v>
      </c>
      <c r="B90" s="11" t="s">
        <v>23</v>
      </c>
      <c r="C90" s="11" t="s">
        <v>83</v>
      </c>
      <c r="D90" s="12">
        <v>83000</v>
      </c>
      <c r="E90" s="36">
        <v>0</v>
      </c>
      <c r="F90" s="36">
        <v>0</v>
      </c>
      <c r="G90" s="39">
        <f t="shared" si="4"/>
        <v>-83000</v>
      </c>
      <c r="H90" s="39">
        <f t="shared" si="5"/>
        <v>0</v>
      </c>
      <c r="I90" s="36">
        <f t="shared" si="6"/>
        <v>0</v>
      </c>
      <c r="J90" s="36"/>
    </row>
    <row r="91" spans="1:10" ht="30" hidden="1" x14ac:dyDescent="0.25">
      <c r="A91" s="14" t="s">
        <v>96</v>
      </c>
      <c r="B91" s="15" t="s">
        <v>23</v>
      </c>
      <c r="C91" s="15" t="s">
        <v>83</v>
      </c>
      <c r="D91" s="16">
        <v>83000</v>
      </c>
      <c r="E91" s="37">
        <v>0</v>
      </c>
      <c r="F91" s="37">
        <v>0</v>
      </c>
      <c r="G91" s="39">
        <f t="shared" si="4"/>
        <v>-83000</v>
      </c>
      <c r="H91" s="39">
        <f t="shared" si="5"/>
        <v>0</v>
      </c>
      <c r="I91" s="36">
        <f t="shared" si="6"/>
        <v>0</v>
      </c>
      <c r="J91" s="36" t="e">
        <f t="shared" si="7"/>
        <v>#DIV/0!</v>
      </c>
    </row>
    <row r="92" spans="1:10" ht="30" hidden="1" x14ac:dyDescent="0.25">
      <c r="A92" s="14" t="s">
        <v>97</v>
      </c>
      <c r="B92" s="15" t="s">
        <v>23</v>
      </c>
      <c r="C92" s="15" t="s">
        <v>83</v>
      </c>
      <c r="D92" s="16">
        <v>83000</v>
      </c>
      <c r="E92" s="37">
        <v>0</v>
      </c>
      <c r="F92" s="37">
        <v>0</v>
      </c>
      <c r="G92" s="39">
        <f t="shared" si="4"/>
        <v>-83000</v>
      </c>
      <c r="H92" s="39">
        <f t="shared" si="5"/>
        <v>0</v>
      </c>
      <c r="I92" s="36">
        <f t="shared" si="6"/>
        <v>0</v>
      </c>
      <c r="J92" s="36" t="e">
        <f t="shared" si="7"/>
        <v>#DIV/0!</v>
      </c>
    </row>
    <row r="93" spans="1:10" ht="23.25" customHeight="1" x14ac:dyDescent="0.25">
      <c r="A93" s="31" t="s">
        <v>36</v>
      </c>
      <c r="B93" s="11" t="s">
        <v>23</v>
      </c>
      <c r="C93" s="11" t="s">
        <v>37</v>
      </c>
      <c r="D93" s="12">
        <f>D94</f>
        <v>80064.671040000001</v>
      </c>
      <c r="E93" s="35">
        <v>31000</v>
      </c>
      <c r="F93" s="41">
        <v>31000</v>
      </c>
      <c r="G93" s="39">
        <f t="shared" si="4"/>
        <v>-49064.671040000001</v>
      </c>
      <c r="H93" s="39">
        <f t="shared" si="5"/>
        <v>0</v>
      </c>
      <c r="I93" s="36">
        <f t="shared" si="6"/>
        <v>38.718700267328295</v>
      </c>
      <c r="J93" s="36">
        <f t="shared" si="7"/>
        <v>100</v>
      </c>
    </row>
    <row r="94" spans="1:10" ht="30" x14ac:dyDescent="0.25">
      <c r="A94" s="31" t="s">
        <v>64</v>
      </c>
      <c r="B94" s="11" t="s">
        <v>23</v>
      </c>
      <c r="C94" s="11" t="s">
        <v>84</v>
      </c>
      <c r="D94" s="12">
        <v>80064.671040000001</v>
      </c>
      <c r="E94" s="35">
        <v>31000</v>
      </c>
      <c r="F94" s="35">
        <v>31000</v>
      </c>
      <c r="G94" s="39">
        <f t="shared" si="4"/>
        <v>-49064.671040000001</v>
      </c>
      <c r="H94" s="39">
        <f t="shared" si="5"/>
        <v>0</v>
      </c>
      <c r="I94" s="36">
        <f t="shared" si="6"/>
        <v>38.718700267328295</v>
      </c>
      <c r="J94" s="36">
        <f t="shared" si="7"/>
        <v>100</v>
      </c>
    </row>
    <row r="95" spans="1:10" ht="30" x14ac:dyDescent="0.25">
      <c r="A95" s="32" t="s">
        <v>38</v>
      </c>
      <c r="B95" s="11" t="s">
        <v>23</v>
      </c>
      <c r="C95" s="11" t="s">
        <v>85</v>
      </c>
      <c r="D95" s="12">
        <v>80064.671040000001</v>
      </c>
      <c r="E95" s="35">
        <v>31000</v>
      </c>
      <c r="F95" s="35">
        <v>31000</v>
      </c>
      <c r="G95" s="39">
        <f t="shared" si="4"/>
        <v>-49064.671040000001</v>
      </c>
      <c r="H95" s="39">
        <f t="shared" si="5"/>
        <v>0</v>
      </c>
      <c r="I95" s="36">
        <f t="shared" si="6"/>
        <v>38.718700267328295</v>
      </c>
      <c r="J95" s="36">
        <f t="shared" si="7"/>
        <v>100</v>
      </c>
    </row>
    <row r="96" spans="1:10" ht="30" hidden="1" x14ac:dyDescent="0.25">
      <c r="A96" s="14" t="s">
        <v>96</v>
      </c>
      <c r="B96" s="15" t="s">
        <v>23</v>
      </c>
      <c r="C96" s="15" t="s">
        <v>85</v>
      </c>
      <c r="D96" s="16">
        <v>80064.671040000001</v>
      </c>
      <c r="E96" s="38">
        <v>31000</v>
      </c>
      <c r="F96" s="38">
        <v>31000</v>
      </c>
      <c r="G96" s="16">
        <f t="shared" si="4"/>
        <v>-49064.671040000001</v>
      </c>
      <c r="H96" s="16">
        <f t="shared" si="5"/>
        <v>0</v>
      </c>
      <c r="I96" s="30">
        <f t="shared" si="6"/>
        <v>38.718700267328295</v>
      </c>
      <c r="J96" s="30">
        <f t="shared" si="7"/>
        <v>100</v>
      </c>
    </row>
    <row r="97" spans="1:10" ht="30" hidden="1" x14ac:dyDescent="0.25">
      <c r="A97" s="14" t="s">
        <v>97</v>
      </c>
      <c r="B97" s="15" t="s">
        <v>23</v>
      </c>
      <c r="C97" s="15" t="s">
        <v>85</v>
      </c>
      <c r="D97" s="16">
        <v>80064.671040000001</v>
      </c>
      <c r="E97" s="38">
        <v>31000</v>
      </c>
      <c r="F97" s="38">
        <v>31000</v>
      </c>
      <c r="G97" s="16">
        <f t="shared" si="4"/>
        <v>-49064.671040000001</v>
      </c>
      <c r="H97" s="16">
        <f t="shared" si="5"/>
        <v>0</v>
      </c>
      <c r="I97" s="30">
        <f t="shared" si="6"/>
        <v>38.718700267328295</v>
      </c>
      <c r="J97" s="30">
        <f t="shared" si="7"/>
        <v>100</v>
      </c>
    </row>
    <row r="98" spans="1:10" x14ac:dyDescent="0.25">
      <c r="A98" s="17" t="s">
        <v>124</v>
      </c>
      <c r="B98" s="18" t="s">
        <v>125</v>
      </c>
      <c r="C98" s="9" t="s">
        <v>65</v>
      </c>
      <c r="D98" s="19">
        <v>5000</v>
      </c>
      <c r="E98" s="33">
        <f>E99</f>
        <v>5000</v>
      </c>
      <c r="F98" s="44">
        <f>F99</f>
        <v>5000</v>
      </c>
      <c r="G98" s="45">
        <v>0</v>
      </c>
      <c r="H98" s="45">
        <f>F98-E98</f>
        <v>0</v>
      </c>
      <c r="I98" s="30">
        <f t="shared" si="6"/>
        <v>100</v>
      </c>
      <c r="J98" s="30">
        <f t="shared" si="7"/>
        <v>100</v>
      </c>
    </row>
    <row r="99" spans="1:10" ht="30" x14ac:dyDescent="0.25">
      <c r="A99" s="9" t="s">
        <v>126</v>
      </c>
      <c r="B99" s="11" t="s">
        <v>125</v>
      </c>
      <c r="C99" s="11" t="s">
        <v>128</v>
      </c>
      <c r="D99" s="12">
        <v>5000</v>
      </c>
      <c r="E99" s="12">
        <v>5000</v>
      </c>
      <c r="F99" s="12">
        <v>5000</v>
      </c>
      <c r="G99" s="46">
        <v>0</v>
      </c>
      <c r="H99" s="46">
        <f t="shared" ref="H99:H104" si="9">F99-E99</f>
        <v>0</v>
      </c>
      <c r="I99" s="36">
        <f t="shared" si="6"/>
        <v>100</v>
      </c>
      <c r="J99" s="36">
        <f t="shared" si="7"/>
        <v>100</v>
      </c>
    </row>
    <row r="100" spans="1:10" x14ac:dyDescent="0.25">
      <c r="A100" s="31" t="s">
        <v>127</v>
      </c>
      <c r="B100" s="11" t="s">
        <v>125</v>
      </c>
      <c r="C100" s="11" t="s">
        <v>129</v>
      </c>
      <c r="D100" s="12">
        <v>5000</v>
      </c>
      <c r="E100" s="12">
        <v>5000</v>
      </c>
      <c r="F100" s="12">
        <v>5000</v>
      </c>
      <c r="G100" s="46">
        <v>0</v>
      </c>
      <c r="H100" s="46">
        <f t="shared" si="9"/>
        <v>0</v>
      </c>
      <c r="I100" s="36">
        <f t="shared" si="6"/>
        <v>100</v>
      </c>
      <c r="J100" s="36">
        <f t="shared" si="7"/>
        <v>100</v>
      </c>
    </row>
    <row r="101" spans="1:10" ht="17.25" customHeight="1" x14ac:dyDescent="0.25">
      <c r="A101" s="32" t="s">
        <v>130</v>
      </c>
      <c r="B101" s="11" t="s">
        <v>125</v>
      </c>
      <c r="C101" s="11" t="s">
        <v>132</v>
      </c>
      <c r="D101" s="12">
        <v>5000</v>
      </c>
      <c r="E101" s="12">
        <v>5000</v>
      </c>
      <c r="F101" s="12">
        <v>5000</v>
      </c>
      <c r="G101" s="46">
        <f t="shared" ref="G101:G104" si="10">E101-D101</f>
        <v>0</v>
      </c>
      <c r="H101" s="46">
        <f t="shared" si="9"/>
        <v>0</v>
      </c>
      <c r="I101" s="36">
        <f t="shared" si="6"/>
        <v>100</v>
      </c>
      <c r="J101" s="36">
        <f t="shared" si="7"/>
        <v>100</v>
      </c>
    </row>
    <row r="102" spans="1:10" x14ac:dyDescent="0.25">
      <c r="A102" s="47" t="s">
        <v>131</v>
      </c>
      <c r="B102" s="11" t="s">
        <v>125</v>
      </c>
      <c r="C102" s="11" t="s">
        <v>133</v>
      </c>
      <c r="D102" s="12">
        <v>5000</v>
      </c>
      <c r="E102" s="12">
        <v>5000</v>
      </c>
      <c r="F102" s="12">
        <v>5000</v>
      </c>
      <c r="G102" s="46">
        <f t="shared" si="10"/>
        <v>0</v>
      </c>
      <c r="H102" s="46">
        <f t="shared" si="9"/>
        <v>0</v>
      </c>
      <c r="I102" s="36">
        <f t="shared" si="6"/>
        <v>100</v>
      </c>
      <c r="J102" s="36">
        <f t="shared" si="7"/>
        <v>100</v>
      </c>
    </row>
    <row r="103" spans="1:10" hidden="1" x14ac:dyDescent="0.25">
      <c r="A103" s="14" t="s">
        <v>96</v>
      </c>
      <c r="B103" s="15" t="s">
        <v>125</v>
      </c>
      <c r="C103" s="15" t="s">
        <v>133</v>
      </c>
      <c r="D103" s="16">
        <v>5000</v>
      </c>
      <c r="E103" s="16">
        <v>5000</v>
      </c>
      <c r="F103" s="16">
        <v>5000</v>
      </c>
      <c r="G103" s="37">
        <f t="shared" si="10"/>
        <v>0</v>
      </c>
      <c r="H103" s="37">
        <f t="shared" si="9"/>
        <v>0</v>
      </c>
      <c r="I103" s="37">
        <f t="shared" si="6"/>
        <v>100</v>
      </c>
      <c r="J103" s="37">
        <f t="shared" si="7"/>
        <v>100</v>
      </c>
    </row>
    <row r="104" spans="1:10" hidden="1" x14ac:dyDescent="0.25">
      <c r="A104" s="14" t="s">
        <v>97</v>
      </c>
      <c r="B104" s="15" t="s">
        <v>125</v>
      </c>
      <c r="C104" s="15" t="s">
        <v>133</v>
      </c>
      <c r="D104" s="16">
        <v>5000</v>
      </c>
      <c r="E104" s="16">
        <v>5000</v>
      </c>
      <c r="F104" s="16">
        <v>5000</v>
      </c>
      <c r="G104" s="37">
        <f t="shared" si="10"/>
        <v>0</v>
      </c>
      <c r="H104" s="37">
        <f t="shared" si="9"/>
        <v>0</v>
      </c>
      <c r="I104" s="37">
        <f t="shared" si="6"/>
        <v>100</v>
      </c>
      <c r="J104" s="37">
        <f t="shared" si="7"/>
        <v>100</v>
      </c>
    </row>
    <row r="105" spans="1:10" x14ac:dyDescent="0.25">
      <c r="A105" s="17" t="s">
        <v>39</v>
      </c>
      <c r="B105" s="18" t="s">
        <v>40</v>
      </c>
      <c r="C105" s="9" t="s">
        <v>65</v>
      </c>
      <c r="D105" s="19">
        <f t="shared" ref="D105:F107" si="11">D106</f>
        <v>155612.065</v>
      </c>
      <c r="E105" s="33">
        <f t="shared" si="11"/>
        <v>156199.70000000001</v>
      </c>
      <c r="F105" s="33">
        <f t="shared" si="11"/>
        <v>156199.70000000001</v>
      </c>
      <c r="G105" s="34">
        <f>E105-D105</f>
        <v>587.63500000000931</v>
      </c>
      <c r="H105" s="30">
        <f>F105-E105</f>
        <v>0</v>
      </c>
      <c r="I105" s="30">
        <f>(E105/D105)*100</f>
        <v>100.37762817426785</v>
      </c>
      <c r="J105" s="30">
        <f>(F105/E105)*100</f>
        <v>100</v>
      </c>
    </row>
    <row r="106" spans="1:10" x14ac:dyDescent="0.25">
      <c r="A106" s="9" t="s">
        <v>41</v>
      </c>
      <c r="B106" s="11" t="s">
        <v>40</v>
      </c>
      <c r="C106" s="11" t="s">
        <v>42</v>
      </c>
      <c r="D106" s="12">
        <f t="shared" si="11"/>
        <v>155612.065</v>
      </c>
      <c r="E106" s="35">
        <f t="shared" si="11"/>
        <v>156199.70000000001</v>
      </c>
      <c r="F106" s="35">
        <f t="shared" si="11"/>
        <v>156199.70000000001</v>
      </c>
      <c r="G106" s="39">
        <f t="shared" ref="G106:G114" si="12">E106-D106</f>
        <v>587.63500000000931</v>
      </c>
      <c r="H106" s="36">
        <f t="shared" ref="H106:H114" si="13">F106-E106</f>
        <v>0</v>
      </c>
      <c r="I106" s="36">
        <f t="shared" ref="I106:I114" si="14">(E106/D106)*100</f>
        <v>100.37762817426785</v>
      </c>
      <c r="J106" s="36">
        <f t="shared" ref="J106:J115" si="15">(F106/E106)*100</f>
        <v>100</v>
      </c>
    </row>
    <row r="107" spans="1:10" x14ac:dyDescent="0.25">
      <c r="A107" s="31" t="s">
        <v>43</v>
      </c>
      <c r="B107" s="11" t="s">
        <v>40</v>
      </c>
      <c r="C107" s="11" t="s">
        <v>86</v>
      </c>
      <c r="D107" s="12">
        <f t="shared" si="11"/>
        <v>155612.065</v>
      </c>
      <c r="E107" s="35">
        <f t="shared" si="11"/>
        <v>156199.70000000001</v>
      </c>
      <c r="F107" s="35">
        <f t="shared" si="11"/>
        <v>156199.70000000001</v>
      </c>
      <c r="G107" s="39">
        <f t="shared" si="12"/>
        <v>587.63500000000931</v>
      </c>
      <c r="H107" s="36">
        <f t="shared" si="13"/>
        <v>0</v>
      </c>
      <c r="I107" s="36">
        <f t="shared" si="14"/>
        <v>100.37762817426785</v>
      </c>
      <c r="J107" s="36">
        <f t="shared" si="15"/>
        <v>100</v>
      </c>
    </row>
    <row r="108" spans="1:10" ht="30" x14ac:dyDescent="0.25">
      <c r="A108" s="32" t="s">
        <v>134</v>
      </c>
      <c r="B108" s="11" t="s">
        <v>40</v>
      </c>
      <c r="C108" s="11" t="s">
        <v>87</v>
      </c>
      <c r="D108" s="12">
        <f>D109+D112</f>
        <v>155612.065</v>
      </c>
      <c r="E108" s="35">
        <f>E109+E112</f>
        <v>156199.70000000001</v>
      </c>
      <c r="F108" s="35">
        <f>F109+F112</f>
        <v>156199.70000000001</v>
      </c>
      <c r="G108" s="39">
        <f t="shared" si="12"/>
        <v>587.63500000000931</v>
      </c>
      <c r="H108" s="36">
        <f t="shared" si="13"/>
        <v>0</v>
      </c>
      <c r="I108" s="36">
        <f t="shared" si="14"/>
        <v>100.37762817426785</v>
      </c>
      <c r="J108" s="36">
        <f t="shared" si="15"/>
        <v>100</v>
      </c>
    </row>
    <row r="109" spans="1:10" ht="30" x14ac:dyDescent="0.25">
      <c r="A109" s="32" t="s">
        <v>44</v>
      </c>
      <c r="B109" s="11" t="s">
        <v>40</v>
      </c>
      <c r="C109" s="11" t="s">
        <v>88</v>
      </c>
      <c r="D109" s="12">
        <v>59892.5</v>
      </c>
      <c r="E109" s="12">
        <v>59892.5</v>
      </c>
      <c r="F109" s="12">
        <v>59892.5</v>
      </c>
      <c r="G109" s="39">
        <f t="shared" si="12"/>
        <v>0</v>
      </c>
      <c r="H109" s="36">
        <f t="shared" si="13"/>
        <v>0</v>
      </c>
      <c r="I109" s="36">
        <f t="shared" si="14"/>
        <v>100</v>
      </c>
      <c r="J109" s="36">
        <f t="shared" si="15"/>
        <v>100</v>
      </c>
    </row>
    <row r="110" spans="1:10" hidden="1" x14ac:dyDescent="0.25">
      <c r="A110" s="14" t="s">
        <v>96</v>
      </c>
      <c r="B110" s="15" t="s">
        <v>40</v>
      </c>
      <c r="C110" s="15" t="s">
        <v>88</v>
      </c>
      <c r="D110" s="16">
        <v>59892.5</v>
      </c>
      <c r="E110" s="16">
        <v>59892.5</v>
      </c>
      <c r="F110" s="16">
        <v>59892.5</v>
      </c>
      <c r="G110" s="16">
        <f t="shared" si="12"/>
        <v>0</v>
      </c>
      <c r="H110" s="37">
        <f t="shared" si="13"/>
        <v>0</v>
      </c>
      <c r="I110" s="37">
        <f t="shared" si="14"/>
        <v>100</v>
      </c>
      <c r="J110" s="37">
        <f t="shared" si="15"/>
        <v>100</v>
      </c>
    </row>
    <row r="111" spans="1:10" hidden="1" x14ac:dyDescent="0.25">
      <c r="A111" s="14" t="s">
        <v>97</v>
      </c>
      <c r="B111" s="15" t="s">
        <v>40</v>
      </c>
      <c r="C111" s="15" t="s">
        <v>88</v>
      </c>
      <c r="D111" s="16">
        <v>59892.5</v>
      </c>
      <c r="E111" s="16">
        <v>59892.5</v>
      </c>
      <c r="F111" s="16">
        <v>59892.5</v>
      </c>
      <c r="G111" s="16">
        <f t="shared" si="12"/>
        <v>0</v>
      </c>
      <c r="H111" s="37">
        <f t="shared" si="13"/>
        <v>0</v>
      </c>
      <c r="I111" s="37">
        <f t="shared" si="14"/>
        <v>100</v>
      </c>
      <c r="J111" s="37">
        <f t="shared" si="15"/>
        <v>100</v>
      </c>
    </row>
    <row r="112" spans="1:10" ht="30" customHeight="1" x14ac:dyDescent="0.25">
      <c r="A112" s="32" t="s">
        <v>45</v>
      </c>
      <c r="B112" s="11" t="s">
        <v>40</v>
      </c>
      <c r="C112" s="11" t="s">
        <v>89</v>
      </c>
      <c r="D112" s="12">
        <v>95719.565000000002</v>
      </c>
      <c r="E112" s="35">
        <v>96307.199999999997</v>
      </c>
      <c r="F112" s="35">
        <v>96307.199999999997</v>
      </c>
      <c r="G112" s="39">
        <f t="shared" si="12"/>
        <v>587.63499999999476</v>
      </c>
      <c r="H112" s="36">
        <f t="shared" si="13"/>
        <v>0</v>
      </c>
      <c r="I112" s="36">
        <f t="shared" si="14"/>
        <v>100.61391315349167</v>
      </c>
      <c r="J112" s="36">
        <f t="shared" si="15"/>
        <v>100</v>
      </c>
    </row>
    <row r="113" spans="1:10" ht="30" hidden="1" x14ac:dyDescent="0.25">
      <c r="A113" s="14" t="s">
        <v>96</v>
      </c>
      <c r="B113" s="15" t="s">
        <v>40</v>
      </c>
      <c r="C113" s="15" t="s">
        <v>89</v>
      </c>
      <c r="D113" s="16">
        <v>95719.565000000002</v>
      </c>
      <c r="E113" s="38">
        <v>96307.199999999997</v>
      </c>
      <c r="F113" s="38">
        <v>96307.199999999997</v>
      </c>
      <c r="G113" s="16">
        <f t="shared" si="12"/>
        <v>587.63499999999476</v>
      </c>
      <c r="H113" s="37">
        <f t="shared" si="13"/>
        <v>0</v>
      </c>
      <c r="I113" s="37">
        <f t="shared" si="14"/>
        <v>100.61391315349167</v>
      </c>
      <c r="J113" s="37">
        <f t="shared" si="15"/>
        <v>100</v>
      </c>
    </row>
    <row r="114" spans="1:10" ht="30" hidden="1" x14ac:dyDescent="0.25">
      <c r="A114" s="14" t="s">
        <v>97</v>
      </c>
      <c r="B114" s="15" t="s">
        <v>40</v>
      </c>
      <c r="C114" s="15" t="s">
        <v>89</v>
      </c>
      <c r="D114" s="16">
        <v>95719.565000000002</v>
      </c>
      <c r="E114" s="38">
        <v>96307.199999999997</v>
      </c>
      <c r="F114" s="38">
        <v>96307.199999999997</v>
      </c>
      <c r="G114" s="16">
        <f t="shared" si="12"/>
        <v>587.63499999999476</v>
      </c>
      <c r="H114" s="37">
        <f t="shared" si="13"/>
        <v>0</v>
      </c>
      <c r="I114" s="37">
        <f t="shared" si="14"/>
        <v>100.61391315349167</v>
      </c>
      <c r="J114" s="37">
        <f t="shared" si="15"/>
        <v>100</v>
      </c>
    </row>
    <row r="115" spans="1:10" x14ac:dyDescent="0.25">
      <c r="A115" s="24" t="s">
        <v>46</v>
      </c>
      <c r="B115" s="10"/>
      <c r="C115" s="10"/>
      <c r="D115" s="30">
        <f>D7+D66+D98+D105</f>
        <v>925094.06196000008</v>
      </c>
      <c r="E115" s="30">
        <f t="shared" ref="E115:F115" si="16">E7+E66+E98+E105</f>
        <v>1084297.0436</v>
      </c>
      <c r="F115" s="30">
        <f t="shared" si="16"/>
        <v>904183.5</v>
      </c>
      <c r="G115" s="30">
        <f>E115-D115</f>
        <v>159202.9816399999</v>
      </c>
      <c r="H115" s="30">
        <f>F115-E115</f>
        <v>-180113.54359999998</v>
      </c>
      <c r="I115" s="45">
        <f>(E115/D115)*100</f>
        <v>117.20938315209763</v>
      </c>
      <c r="J115" s="45">
        <f t="shared" si="15"/>
        <v>83.388911307735299</v>
      </c>
    </row>
  </sheetData>
  <mergeCells count="10">
    <mergeCell ref="G1:J1"/>
    <mergeCell ref="A3:J3"/>
    <mergeCell ref="A5:A6"/>
    <mergeCell ref="B5:B6"/>
    <mergeCell ref="C5:C6"/>
    <mergeCell ref="D5:D6"/>
    <mergeCell ref="E5:E6"/>
    <mergeCell ref="F5:F6"/>
    <mergeCell ref="G5:H5"/>
    <mergeCell ref="I5:J5"/>
  </mergeCells>
  <pageMargins left="0.70866141732283472" right="0.70866141732283472" top="0.74803149606299213" bottom="0.74803149606299213" header="0.31496062992125984" footer="0.31496062992125984"/>
  <pageSetup paperSize="9" scale="67" fitToHeight="0" orientation="landscape" r:id="rId1"/>
  <rowBreaks count="2" manualBreakCount="2">
    <brk id="37" max="9" man="1"/>
    <brk id="7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2020-11-11T12:18:27Z</dcterms:modified>
</cp:coreProperties>
</file>