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480" yWindow="180" windowWidth="27795" windowHeight="12525"/>
  </bookViews>
  <sheets>
    <sheet name="Приложение 14" sheetId="1" r:id="rId1"/>
  </sheets>
  <definedNames>
    <definedName name="_xlnm._FilterDatabase" localSheetId="0" hidden="1">'Приложение 14'!$A$4:$I$87</definedName>
    <definedName name="_xlnm.Print_Titles" localSheetId="0">'Приложение 14'!$3:$4</definedName>
  </definedNames>
  <calcPr calcId="162913" fullPrecision="0"/>
</workbook>
</file>

<file path=xl/calcChain.xml><?xml version="1.0" encoding="utf-8"?>
<calcChain xmlns="http://schemas.openxmlformats.org/spreadsheetml/2006/main">
  <c r="F53" i="1" l="1"/>
  <c r="G53" i="1"/>
  <c r="E53" i="1"/>
  <c r="F85" i="1"/>
  <c r="G85" i="1"/>
  <c r="E85" i="1"/>
  <c r="E92" i="1"/>
  <c r="E41" i="1"/>
  <c r="E35" i="1"/>
  <c r="F5" i="1" l="1"/>
  <c r="G5" i="1"/>
  <c r="J95" i="1" l="1"/>
  <c r="I95" i="1"/>
  <c r="H95" i="1"/>
  <c r="G94" i="1"/>
  <c r="F94" i="1"/>
  <c r="E94" i="1"/>
  <c r="J93" i="1"/>
  <c r="I93" i="1"/>
  <c r="H93" i="1"/>
  <c r="G92" i="1"/>
  <c r="F92" i="1"/>
  <c r="J91" i="1"/>
  <c r="I91" i="1"/>
  <c r="H91" i="1"/>
  <c r="G90" i="1"/>
  <c r="F90" i="1"/>
  <c r="I90" i="1" s="1"/>
  <c r="E90" i="1"/>
  <c r="J89" i="1"/>
  <c r="I89" i="1"/>
  <c r="H89" i="1"/>
  <c r="G88" i="1"/>
  <c r="F88" i="1"/>
  <c r="E88" i="1"/>
  <c r="E96" i="1" l="1"/>
  <c r="H94" i="1"/>
  <c r="I92" i="1"/>
  <c r="J90" i="1"/>
  <c r="H92" i="1"/>
  <c r="F96" i="1"/>
  <c r="J88" i="1"/>
  <c r="J94" i="1"/>
  <c r="G96" i="1"/>
  <c r="H88" i="1"/>
  <c r="J92" i="1"/>
  <c r="I94" i="1"/>
  <c r="I88" i="1"/>
  <c r="H90" i="1"/>
  <c r="H96" i="1" l="1"/>
  <c r="J96" i="1"/>
  <c r="I96" i="1"/>
  <c r="J6" i="1"/>
  <c r="J8" i="1"/>
  <c r="J10" i="1"/>
  <c r="J11" i="1"/>
  <c r="J13" i="1"/>
  <c r="J15" i="1"/>
  <c r="J17" i="1"/>
  <c r="J19" i="1"/>
  <c r="J21" i="1"/>
  <c r="J23" i="1"/>
  <c r="J25" i="1"/>
  <c r="J26" i="1"/>
  <c r="J28" i="1"/>
  <c r="J30" i="1"/>
  <c r="J32" i="1"/>
  <c r="J34" i="1"/>
  <c r="J36" i="1"/>
  <c r="J38" i="1"/>
  <c r="J40" i="1"/>
  <c r="J42" i="1"/>
  <c r="J44" i="1"/>
  <c r="J46" i="1"/>
  <c r="J48" i="1"/>
  <c r="J50" i="1"/>
  <c r="J52" i="1"/>
  <c r="J54" i="1"/>
  <c r="J56" i="1"/>
  <c r="J60" i="1"/>
  <c r="J62" i="1"/>
  <c r="J63" i="1"/>
  <c r="J65" i="1"/>
  <c r="J66" i="1"/>
  <c r="J68" i="1"/>
  <c r="J70" i="1"/>
  <c r="J73" i="1"/>
  <c r="J74" i="1"/>
  <c r="J76" i="1"/>
  <c r="J78" i="1"/>
  <c r="J80" i="1"/>
  <c r="J82" i="1"/>
  <c r="J84" i="1"/>
  <c r="I6" i="1"/>
  <c r="I8" i="1"/>
  <c r="I10" i="1"/>
  <c r="I11" i="1"/>
  <c r="I13" i="1"/>
  <c r="I15" i="1"/>
  <c r="I17" i="1"/>
  <c r="I21" i="1"/>
  <c r="I23" i="1"/>
  <c r="I25" i="1"/>
  <c r="I26" i="1"/>
  <c r="I28" i="1"/>
  <c r="I30" i="1"/>
  <c r="I34" i="1"/>
  <c r="I36" i="1"/>
  <c r="I40" i="1"/>
  <c r="I42" i="1"/>
  <c r="I44" i="1"/>
  <c r="I46" i="1"/>
  <c r="I48" i="1"/>
  <c r="I50" i="1"/>
  <c r="I54" i="1"/>
  <c r="I56" i="1"/>
  <c r="I58" i="1"/>
  <c r="I60" i="1"/>
  <c r="I62" i="1"/>
  <c r="I63" i="1"/>
  <c r="I65" i="1"/>
  <c r="I66" i="1"/>
  <c r="I68" i="1"/>
  <c r="I70" i="1"/>
  <c r="I73" i="1"/>
  <c r="I74" i="1"/>
  <c r="I76" i="1"/>
  <c r="I80" i="1"/>
  <c r="H6" i="1"/>
  <c r="H8" i="1"/>
  <c r="H10" i="1"/>
  <c r="H11" i="1"/>
  <c r="H13" i="1"/>
  <c r="H15" i="1"/>
  <c r="H17" i="1"/>
  <c r="H19" i="1"/>
  <c r="H21" i="1"/>
  <c r="H23" i="1"/>
  <c r="H25" i="1"/>
  <c r="H26" i="1"/>
  <c r="H28" i="1"/>
  <c r="H30" i="1"/>
  <c r="H32" i="1"/>
  <c r="H34" i="1"/>
  <c r="H36" i="1"/>
  <c r="H38" i="1"/>
  <c r="H40" i="1"/>
  <c r="H42" i="1"/>
  <c r="H44" i="1"/>
  <c r="H46" i="1"/>
  <c r="H48" i="1"/>
  <c r="H50" i="1"/>
  <c r="H52" i="1"/>
  <c r="H54" i="1"/>
  <c r="H56" i="1"/>
  <c r="H60" i="1"/>
  <c r="H62" i="1"/>
  <c r="H63" i="1"/>
  <c r="H65" i="1"/>
  <c r="H66" i="1"/>
  <c r="H68" i="1"/>
  <c r="H70" i="1"/>
  <c r="H73" i="1"/>
  <c r="H74" i="1"/>
  <c r="H76" i="1"/>
  <c r="H78" i="1"/>
  <c r="H80" i="1"/>
  <c r="H82" i="1"/>
  <c r="H84" i="1"/>
  <c r="G83" i="1" l="1"/>
  <c r="F83" i="1"/>
  <c r="G81" i="1"/>
  <c r="F81" i="1"/>
  <c r="G79" i="1"/>
  <c r="F79" i="1"/>
  <c r="G77" i="1"/>
  <c r="F77" i="1"/>
  <c r="G75" i="1"/>
  <c r="F75" i="1"/>
  <c r="G72" i="1"/>
  <c r="F72" i="1"/>
  <c r="G69" i="1"/>
  <c r="F69" i="1"/>
  <c r="G67" i="1"/>
  <c r="F67" i="1"/>
  <c r="G64" i="1"/>
  <c r="F64" i="1"/>
  <c r="G61" i="1"/>
  <c r="F61" i="1"/>
  <c r="G59" i="1"/>
  <c r="F59" i="1"/>
  <c r="G57" i="1"/>
  <c r="F57" i="1"/>
  <c r="G55" i="1"/>
  <c r="F55" i="1"/>
  <c r="G51" i="1"/>
  <c r="F51" i="1"/>
  <c r="G49" i="1"/>
  <c r="F49" i="1"/>
  <c r="G47" i="1"/>
  <c r="F47" i="1"/>
  <c r="G45" i="1"/>
  <c r="F45" i="1"/>
  <c r="G43" i="1"/>
  <c r="F43" i="1"/>
  <c r="G41" i="1"/>
  <c r="F41" i="1"/>
  <c r="G39" i="1"/>
  <c r="F39" i="1"/>
  <c r="G37" i="1"/>
  <c r="F37" i="1"/>
  <c r="G35" i="1"/>
  <c r="F35" i="1"/>
  <c r="G33" i="1"/>
  <c r="F33" i="1"/>
  <c r="G31" i="1"/>
  <c r="F31" i="1"/>
  <c r="G29" i="1"/>
  <c r="F29" i="1"/>
  <c r="G27" i="1"/>
  <c r="F27" i="1"/>
  <c r="G24" i="1"/>
  <c r="F24" i="1"/>
  <c r="G22" i="1"/>
  <c r="F22" i="1"/>
  <c r="G20" i="1"/>
  <c r="F20" i="1"/>
  <c r="G18" i="1"/>
  <c r="F18" i="1"/>
  <c r="G16" i="1"/>
  <c r="F16" i="1"/>
  <c r="G14" i="1"/>
  <c r="F14" i="1"/>
  <c r="G12" i="1"/>
  <c r="F12" i="1"/>
  <c r="G9" i="1"/>
  <c r="F9" i="1"/>
  <c r="G7" i="1"/>
  <c r="F7" i="1"/>
  <c r="E69" i="1"/>
  <c r="F97" i="1" l="1"/>
  <c r="G97" i="1"/>
  <c r="I5" i="1"/>
  <c r="I9" i="1"/>
  <c r="I14" i="1"/>
  <c r="I22" i="1"/>
  <c r="I27" i="1"/>
  <c r="I35" i="1"/>
  <c r="I41" i="1"/>
  <c r="I45" i="1"/>
  <c r="I49" i="1"/>
  <c r="I53" i="1"/>
  <c r="I57" i="1"/>
  <c r="I61" i="1"/>
  <c r="I67" i="1"/>
  <c r="I72" i="1"/>
  <c r="I79" i="1"/>
  <c r="H69" i="1"/>
  <c r="I7" i="1"/>
  <c r="I12" i="1"/>
  <c r="I16" i="1"/>
  <c r="I20" i="1"/>
  <c r="I24" i="1"/>
  <c r="I29" i="1"/>
  <c r="I33" i="1"/>
  <c r="I39" i="1"/>
  <c r="I43" i="1"/>
  <c r="I47" i="1"/>
  <c r="I55" i="1"/>
  <c r="I59" i="1"/>
  <c r="I64" i="1"/>
  <c r="J69" i="1"/>
  <c r="I69" i="1"/>
  <c r="I75" i="1"/>
  <c r="I85" i="1"/>
  <c r="E18" i="1"/>
  <c r="J18" i="1" s="1"/>
  <c r="E83" i="1"/>
  <c r="J83" i="1" s="1"/>
  <c r="E81" i="1"/>
  <c r="J81" i="1" s="1"/>
  <c r="E79" i="1"/>
  <c r="J79" i="1" s="1"/>
  <c r="E77" i="1"/>
  <c r="J77" i="1" s="1"/>
  <c r="E75" i="1"/>
  <c r="H75" i="1" s="1"/>
  <c r="E72" i="1"/>
  <c r="H72" i="1" s="1"/>
  <c r="E67" i="1"/>
  <c r="J67" i="1" s="1"/>
  <c r="E64" i="1"/>
  <c r="J64" i="1" s="1"/>
  <c r="E61" i="1"/>
  <c r="J61" i="1" s="1"/>
  <c r="E59" i="1"/>
  <c r="H59" i="1" s="1"/>
  <c r="E57" i="1"/>
  <c r="E55" i="1"/>
  <c r="H55" i="1" s="1"/>
  <c r="H53" i="1"/>
  <c r="E51" i="1"/>
  <c r="H51" i="1" s="1"/>
  <c r="E49" i="1"/>
  <c r="J49" i="1" s="1"/>
  <c r="E47" i="1"/>
  <c r="J47" i="1" s="1"/>
  <c r="E45" i="1"/>
  <c r="J45" i="1" s="1"/>
  <c r="E43" i="1"/>
  <c r="H43" i="1" s="1"/>
  <c r="J41" i="1"/>
  <c r="E39" i="1"/>
  <c r="J39" i="1" s="1"/>
  <c r="E37" i="1"/>
  <c r="H37" i="1" s="1"/>
  <c r="J35" i="1"/>
  <c r="E33" i="1"/>
  <c r="J33" i="1" s="1"/>
  <c r="E31" i="1"/>
  <c r="J31" i="1" s="1"/>
  <c r="E29" i="1"/>
  <c r="H29" i="1" s="1"/>
  <c r="E27" i="1"/>
  <c r="J27" i="1" s="1"/>
  <c r="E24" i="1"/>
  <c r="H24" i="1" s="1"/>
  <c r="E22" i="1"/>
  <c r="H22" i="1" s="1"/>
  <c r="E20" i="1"/>
  <c r="H20" i="1" s="1"/>
  <c r="E16" i="1"/>
  <c r="J16" i="1" s="1"/>
  <c r="E14" i="1"/>
  <c r="J14" i="1" s="1"/>
  <c r="E12" i="1"/>
  <c r="H12" i="1" s="1"/>
  <c r="E9" i="1"/>
  <c r="H9" i="1" s="1"/>
  <c r="E7" i="1"/>
  <c r="J7" i="1" s="1"/>
  <c r="E5" i="1"/>
  <c r="J5" i="1" s="1"/>
  <c r="H47" i="1" l="1"/>
  <c r="H14" i="1"/>
  <c r="H77" i="1"/>
  <c r="H64" i="1"/>
  <c r="H33" i="1"/>
  <c r="J24" i="1"/>
  <c r="J20" i="1"/>
  <c r="J12" i="1"/>
  <c r="J37" i="1"/>
  <c r="H45" i="1"/>
  <c r="J55" i="1"/>
  <c r="H83" i="1"/>
  <c r="H31" i="1"/>
  <c r="H81" i="1"/>
  <c r="J53" i="1"/>
  <c r="J59" i="1"/>
  <c r="H39" i="1"/>
  <c r="H61" i="1"/>
  <c r="H16" i="1"/>
  <c r="H67" i="1"/>
  <c r="H49" i="1"/>
  <c r="H35" i="1"/>
  <c r="H18" i="1"/>
  <c r="J51" i="1"/>
  <c r="J43" i="1"/>
  <c r="J29" i="1"/>
  <c r="J72" i="1"/>
  <c r="H79" i="1"/>
  <c r="J75" i="1"/>
  <c r="H7" i="1"/>
  <c r="J22" i="1"/>
  <c r="J9" i="1"/>
  <c r="I87" i="1"/>
  <c r="H41" i="1"/>
  <c r="H27" i="1"/>
  <c r="H87" i="1"/>
  <c r="H5" i="1"/>
  <c r="J87" i="1" l="1"/>
  <c r="E97" i="1"/>
  <c r="J97" i="1" s="1"/>
  <c r="I97" i="1"/>
  <c r="H97" i="1" l="1"/>
</calcChain>
</file>

<file path=xl/sharedStrings.xml><?xml version="1.0" encoding="utf-8"?>
<sst xmlns="http://schemas.openxmlformats.org/spreadsheetml/2006/main" count="275" uniqueCount="153">
  <si>
    <t>Региональный проект "Безопасность дорожного движения"</t>
  </si>
  <si>
    <t>105</t>
  </si>
  <si>
    <t>24</t>
  </si>
  <si>
    <t>R3</t>
  </si>
  <si>
    <t>Региональный проект "Жилье"</t>
  </si>
  <si>
    <t>05</t>
  </si>
  <si>
    <t>F1</t>
  </si>
  <si>
    <t>Региональный проект "Обеспечение устойчивого сокращения непригодного для проживания жилищного фонда"</t>
  </si>
  <si>
    <t>F3</t>
  </si>
  <si>
    <t>Региональный проект "Чистая вода"</t>
  </si>
  <si>
    <t>G5</t>
  </si>
  <si>
    <t>Региональный проект "Чистая страна"</t>
  </si>
  <si>
    <t>12</t>
  </si>
  <si>
    <t>G1</t>
  </si>
  <si>
    <t>Региональный проект "Формирование комфортной городской среды"</t>
  </si>
  <si>
    <t>31</t>
  </si>
  <si>
    <t>F2</t>
  </si>
  <si>
    <t>Региональный проект "Культурная среда"</t>
  </si>
  <si>
    <t>11</t>
  </si>
  <si>
    <t>A1</t>
  </si>
  <si>
    <t>Региональный проект "Спорт - норма жизни"</t>
  </si>
  <si>
    <t>13</t>
  </si>
  <si>
    <t>P5</t>
  </si>
  <si>
    <t>Региональный проект "Дорожная сеть"</t>
  </si>
  <si>
    <t>112</t>
  </si>
  <si>
    <t>R1</t>
  </si>
  <si>
    <t>Региональный проект "Общесистемные меры развития дорожного хозяйства"</t>
  </si>
  <si>
    <t>R2</t>
  </si>
  <si>
    <t>Региональный проект "Обеспечение медицинских организаций системы здравоохранения квалифицированными кадрами"</t>
  </si>
  <si>
    <t>740</t>
  </si>
  <si>
    <t>01</t>
  </si>
  <si>
    <t>N5</t>
  </si>
  <si>
    <t>Региональный проект "Развитие детского  здравоохранения, включая создание современной инфраструктуры оказания медицинской помощи детям"</t>
  </si>
  <si>
    <t>N4</t>
  </si>
  <si>
    <t>Региональный проект "Борьба с сердечно-сосудистыми заболеваниями"</t>
  </si>
  <si>
    <t>N2</t>
  </si>
  <si>
    <t>Региональный проект "Борьба с онкологическими заболеваниями"</t>
  </si>
  <si>
    <t>N3</t>
  </si>
  <si>
    <t>Региональный проект "Развитие системы оказания первичной медико-санитарной помощи"</t>
  </si>
  <si>
    <t>N1</t>
  </si>
  <si>
    <t>Региональный проект "Старшее поколение"</t>
  </si>
  <si>
    <t>P3</t>
  </si>
  <si>
    <t>Региональный проект "Укрепление общественного здоровья"</t>
  </si>
  <si>
    <t>P4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</si>
  <si>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</si>
  <si>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N7</t>
  </si>
  <si>
    <t>Региональный проект "Развитие экспорта медицинских услуг"</t>
  </si>
  <si>
    <t>N8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</si>
  <si>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</si>
  <si>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741</t>
  </si>
  <si>
    <t>16</t>
  </si>
  <si>
    <t>P2</t>
  </si>
  <si>
    <t>Региональный проект "Современная школа"</t>
  </si>
  <si>
    <t>E1</t>
  </si>
  <si>
    <t>Региональный проект "Успех каждого ребенка"</t>
  </si>
  <si>
    <t>E2</t>
  </si>
  <si>
    <t>Региональный проект "Молодые профессионалы (Повышение конкурентоспособности профессионального образования)"</t>
  </si>
  <si>
    <t>17</t>
  </si>
  <si>
    <t>E6</t>
  </si>
  <si>
    <t>Региональный проект "Социальная активность"</t>
  </si>
  <si>
    <t>18</t>
  </si>
  <si>
    <t>E8</t>
  </si>
  <si>
    <t>Региональный проект "Создание системы поддержки фермеров и сельскохозяйственных кооперативов"</t>
  </si>
  <si>
    <t>742</t>
  </si>
  <si>
    <t>25</t>
  </si>
  <si>
    <t>I7</t>
  </si>
  <si>
    <t>Основное мероприятие "Ведомственный проект "Развитие отраслей агропромышленного комплекса, обеспечивающих ускоренное импортозамещение основных видов сельскохозяйственной продукции, сырья и продовольствия"</t>
  </si>
  <si>
    <t>В1</t>
  </si>
  <si>
    <t>Основное мероприятие "Ведомственный проект "Стимулирование инвестиционной деятельности в агропромышленном комплексе"</t>
  </si>
  <si>
    <t>В2</t>
  </si>
  <si>
    <t>Основное мероприятие "Ведомственный проект "Техническая модернизация агропромышленного комплекса"</t>
  </si>
  <si>
    <t>В3</t>
  </si>
  <si>
    <t>Основное мероприятие "Ведомственный проект "Развитие мелиорации земель сельскохозяйственного назначения"</t>
  </si>
  <si>
    <t>В4</t>
  </si>
  <si>
    <t>Региональный проект "Экспорт продукции АПК"</t>
  </si>
  <si>
    <t>T2</t>
  </si>
  <si>
    <t>Региональный проект "Системные меры по повышению производительности труда"</t>
  </si>
  <si>
    <t>744</t>
  </si>
  <si>
    <t>15</t>
  </si>
  <si>
    <t>L1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</si>
  <si>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</si>
  <si>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44</t>
  </si>
  <si>
    <t>I4</t>
  </si>
  <si>
    <t>Региональный проект "Акселерация субъектов малого и среднего предпринимательства"</t>
  </si>
  <si>
    <t>I5</t>
  </si>
  <si>
    <t>Региональный проект "Адресная поддержка повышения производительности труда на предприятиях"</t>
  </si>
  <si>
    <t>L2</t>
  </si>
  <si>
    <t>749</t>
  </si>
  <si>
    <t>750</t>
  </si>
  <si>
    <t>Региональный проект "Цифровая культура"</t>
  </si>
  <si>
    <t>A3</t>
  </si>
  <si>
    <t>Региональный проект "Сохранение уникальных водных объектов"</t>
  </si>
  <si>
    <t>758</t>
  </si>
  <si>
    <t>28</t>
  </si>
  <si>
    <t>G8</t>
  </si>
  <si>
    <t>Региональный проект "Сохранение лесов"</t>
  </si>
  <si>
    <t>29</t>
  </si>
  <si>
    <t>GА</t>
  </si>
  <si>
    <t>Региональный проект "Чистый воздух"</t>
  </si>
  <si>
    <t>G4</t>
  </si>
  <si>
    <t>763</t>
  </si>
  <si>
    <t>07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</si>
  <si>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</si>
  <si>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L3</t>
  </si>
  <si>
    <t>Региональный проект "Финансовая поддержка семей при рождении детей"</t>
  </si>
  <si>
    <t>03</t>
  </si>
  <si>
    <t>P1</t>
  </si>
  <si>
    <t>45</t>
  </si>
  <si>
    <t>Региональный проект "Информационная инфраструктура"</t>
  </si>
  <si>
    <t>766</t>
  </si>
  <si>
    <t>23</t>
  </si>
  <si>
    <t>D2</t>
  </si>
  <si>
    <t>Региональный проект "Информационная безопасность"</t>
  </si>
  <si>
    <t>D4</t>
  </si>
  <si>
    <t xml:space="preserve">'Государственная программа Калужской области "Развитие сельского хозяйства и регулирования рынков сельскохозяйственной продукции, сырья и продовольствия в Калужской области"   </t>
  </si>
  <si>
    <t>КГРБС</t>
  </si>
  <si>
    <t>Код целевой программы</t>
  </si>
  <si>
    <t>Наименование ведомственного/регионального проекта</t>
  </si>
  <si>
    <t xml:space="preserve">Государственная программа Калужской области "Развитие предпринимательства и инноваций в Калужской области"   </t>
  </si>
  <si>
    <t>Государственная программа Калужской области "Развитие дорожного хозяйства Калужской области"</t>
  </si>
  <si>
    <t>Государственная программа Калужской области "Развитие здравоохранения в Калужской области"</t>
  </si>
  <si>
    <t>Государственная программа Калужской области "Обеспечение доступным и комфортным жильем и коммунальными услугами населения Калужской области"</t>
  </si>
  <si>
    <t xml:space="preserve">Государственная программа Калужской области "Развитие рынка труда в Калужской области"   </t>
  </si>
  <si>
    <t>Государственная программа Калужской области "Информационное общество и повышение качества государственных и муниципальных услуг в Калужской области"</t>
  </si>
  <si>
    <t>Государственная программа Калужской области "Развитие культуры в Калужской области"</t>
  </si>
  <si>
    <t>Государственная программа Калужской области "Развитие профессионального образования и науки в Калужской области"</t>
  </si>
  <si>
    <t xml:space="preserve">Государственная программа Калужской области "Экономическое развитие в Калужской области"   </t>
  </si>
  <si>
    <t xml:space="preserve">Государственная программа Калужской области "Развитие общего и дополнительного образования в Калужской области"   </t>
  </si>
  <si>
    <t xml:space="preserve">Государственная программа Калужской области "Развитие сельского хозяйства и регулирования рынков сельскохозяйственной продукции, сырья и продовольствия в Калужской области"   </t>
  </si>
  <si>
    <t xml:space="preserve">Государственная программа Калужской области "Развитие лесного хозяйства в Калужской области"   </t>
  </si>
  <si>
    <t xml:space="preserve">Государственная программа Калужской области  "Воспроизводство и использование природных ресурсов в Калужской области"   </t>
  </si>
  <si>
    <t>Государственная программа Калужской области "Повышение эффективности реализации молодежной политики, развитие волонтерского движения, системы оздоровления и отдыха детей в Калужской области"</t>
  </si>
  <si>
    <t xml:space="preserve">Государственная программа Калужской области "Развитие физической культуры и спорта в Калужской области"   </t>
  </si>
  <si>
    <t xml:space="preserve">Государственная программа Калужской области "Развитие здравоохранения в Калужской области"  </t>
  </si>
  <si>
    <t>Государственная программа Калужской области "Социальная поддержка граждан в Калужской области"</t>
  </si>
  <si>
    <t>Государственная программа Калужской области "Семья и дети Калужской области"</t>
  </si>
  <si>
    <t xml:space="preserve">Государственная программа Калужской области "Формирование современной городской среды в Калужской области"   </t>
  </si>
  <si>
    <t xml:space="preserve">Государственная программа Калужской области "Охрана окружающей среды в Калужской области"   </t>
  </si>
  <si>
    <t>2021 год</t>
  </si>
  <si>
    <t>2022 год</t>
  </si>
  <si>
    <t>Объём бюджетных ассигнований,
тыс. руб.</t>
  </si>
  <si>
    <t>Темп роста, %</t>
  </si>
  <si>
    <t>2022 год к 2021 году</t>
  </si>
  <si>
    <t>-</t>
  </si>
  <si>
    <t>Итого по ведомственным проектам</t>
  </si>
  <si>
    <t>Итого по региональным проектам</t>
  </si>
  <si>
    <t>ВСЕГО</t>
  </si>
  <si>
    <t>2023 год</t>
  </si>
  <si>
    <t>Финансовое обеспечение региональных и ведомственных проектов на 2021-2023 годы</t>
  </si>
  <si>
    <t>Приложение 14 к заключению на проект закона Калужской области "Об областном бюджете на 2021 год и на плановый период 2022 и 2023 годов"</t>
  </si>
  <si>
    <t>2023 год к 2022 году</t>
  </si>
  <si>
    <t>2023 год к 2021 году</t>
  </si>
  <si>
    <t>Код ведомственного/
регионального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</si>
</sst>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2"/>
    </font>
    <font>
      <sz val="11"/>
      <name val="Calibri"/>
      <family val="2"/>
      <scheme val="minor"/>
    </font>
    <font>
      <b/>
      <sz val="12"/>
      <color rgb="FF000000"/>
      <name val="Times New Roman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rgb="FF00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164" fontId="1" fillId="0" borderId="0">
      <alignment vertical="top" wrapText="1"/>
    </xf>
    <xf numFmtId="0" fontId="6" fillId="2" borderId="1">
      <alignment horizontal="left" vertical="center" wrapText="1"/>
    </xf>
    <xf numFmtId="0" fontId="6" fillId="2" borderId="1">
      <alignment horizontal="left" vertical="top" wrapText="1"/>
    </xf>
    <xf numFmtId="4" fontId="6" fillId="2" borderId="1">
      <alignment horizontal="right" vertical="center" shrinkToFit="1"/>
    </xf>
    <xf numFmtId="0" fontId="7" fillId="0" borderId="0"/>
    <xf numFmtId="0" fontId="7" fillId="0" borderId="0"/>
    <xf numFmtId="0" fontId="8" fillId="2" borderId="1">
      <alignment horizontal="left" wrapText="1"/>
    </xf>
    <xf numFmtId="0" fontId="9" fillId="0" borderId="0"/>
    <xf numFmtId="0" fontId="9" fillId="0" borderId="0"/>
    <xf numFmtId="0" fontId="7" fillId="0" borderId="0"/>
    <xf numFmtId="0" fontId="10" fillId="3" borderId="0"/>
    <xf numFmtId="0" fontId="8" fillId="2" borderId="1">
      <alignment horizontal="center" vertical="center" wrapText="1"/>
    </xf>
    <xf numFmtId="0" fontId="8" fillId="2" borderId="1">
      <alignment horizontal="center" vertical="center" shrinkToFit="1"/>
    </xf>
    <xf numFmtId="0" fontId="8" fillId="2" borderId="1">
      <alignment horizontal="left"/>
    </xf>
    <xf numFmtId="0" fontId="11" fillId="0" borderId="3"/>
    <xf numFmtId="0" fontId="11" fillId="0" borderId="0">
      <alignment horizontal="left" wrapText="1"/>
    </xf>
    <xf numFmtId="4" fontId="8" fillId="2" borderId="1">
      <alignment horizontal="right" vertical="center" shrinkToFit="1"/>
    </xf>
    <xf numFmtId="49" fontId="8" fillId="2" borderId="1">
      <alignment horizontal="center" vertical="center" shrinkToFit="1"/>
    </xf>
    <xf numFmtId="49" fontId="6" fillId="2" borderId="1">
      <alignment horizontal="right" vertical="center" shrinkToFit="1"/>
    </xf>
    <xf numFmtId="2" fontId="8" fillId="2" borderId="1">
      <alignment horizontal="right" vertical="center" shrinkToFit="1"/>
    </xf>
    <xf numFmtId="0" fontId="11" fillId="0" borderId="0">
      <alignment horizontal="left" vertical="top" wrapTex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wrapText="1"/>
    </xf>
    <xf numFmtId="0" fontId="11" fillId="0" borderId="0">
      <alignment horizontal="right"/>
    </xf>
    <xf numFmtId="0" fontId="11" fillId="0" borderId="0"/>
    <xf numFmtId="0" fontId="11" fillId="0" borderId="4"/>
    <xf numFmtId="0" fontId="7" fillId="0" borderId="0"/>
    <xf numFmtId="164" fontId="17" fillId="0" borderId="0">
      <alignment vertical="top" wrapText="1"/>
    </xf>
  </cellStyleXfs>
  <cellXfs count="40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2" xfId="1" applyNumberFormat="1" applyFont="1" applyFill="1" applyBorder="1" applyAlignment="1">
      <alignment horizontal="justify"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65" fontId="4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65" fontId="13" fillId="0" borderId="2" xfId="0" applyNumberFormat="1" applyFont="1" applyBorder="1" applyAlignment="1">
      <alignment horizontal="right" vertical="center"/>
    </xf>
    <xf numFmtId="165" fontId="3" fillId="0" borderId="2" xfId="1" applyNumberFormat="1" applyFont="1" applyFill="1" applyBorder="1" applyAlignment="1">
      <alignment horizontal="right" vertical="center" wrapText="1"/>
    </xf>
    <xf numFmtId="165" fontId="2" fillId="0" borderId="2" xfId="1" applyNumberFormat="1" applyFont="1" applyFill="1" applyBorder="1" applyAlignment="1">
      <alignment horizontal="right" vertical="center" wrapText="1"/>
    </xf>
    <xf numFmtId="165" fontId="14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15" fillId="4" borderId="2" xfId="1" applyNumberFormat="1" applyFont="1" applyFill="1" applyBorder="1" applyAlignment="1">
      <alignment horizontal="justify" vertical="center" wrapText="1"/>
    </xf>
    <xf numFmtId="0" fontId="14" fillId="4" borderId="2" xfId="0" applyFont="1" applyFill="1" applyBorder="1" applyAlignment="1">
      <alignment horizontal="center" vertical="center"/>
    </xf>
    <xf numFmtId="165" fontId="13" fillId="4" borderId="2" xfId="0" applyNumberFormat="1" applyFont="1" applyFill="1" applyBorder="1" applyAlignment="1">
      <alignment horizontal="right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49" fontId="3" fillId="4" borderId="2" xfId="1" applyNumberFormat="1" applyFont="1" applyFill="1" applyBorder="1" applyAlignment="1">
      <alignment horizontal="center" vertical="center" wrapText="1"/>
    </xf>
    <xf numFmtId="165" fontId="2" fillId="4" borderId="2" xfId="1" applyNumberFormat="1" applyFont="1" applyFill="1" applyBorder="1" applyAlignment="1">
      <alignment horizontal="right" vertical="center" wrapText="1"/>
    </xf>
    <xf numFmtId="0" fontId="16" fillId="5" borderId="2" xfId="0" applyFont="1" applyFill="1" applyBorder="1"/>
    <xf numFmtId="0" fontId="4" fillId="5" borderId="2" xfId="0" applyFont="1" applyFill="1" applyBorder="1"/>
    <xf numFmtId="165" fontId="13" fillId="5" borderId="2" xfId="0" applyNumberFormat="1" applyFont="1" applyFill="1" applyBorder="1" applyAlignment="1">
      <alignment horizontal="right" vertical="center"/>
    </xf>
    <xf numFmtId="0" fontId="3" fillId="0" borderId="2" xfId="1" applyNumberFormat="1" applyFont="1" applyFill="1" applyBorder="1" applyAlignment="1">
      <alignment horizontal="justify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165" fontId="1" fillId="0" borderId="2" xfId="1" applyNumberFormat="1" applyFont="1" applyFill="1" applyBorder="1" applyAlignment="1">
      <alignment horizontal="right" vertical="center" wrapText="1"/>
    </xf>
    <xf numFmtId="165" fontId="14" fillId="0" borderId="2" xfId="0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justify" vertical="center" wrapText="1"/>
    </xf>
    <xf numFmtId="0" fontId="1" fillId="0" borderId="2" xfId="1" applyNumberFormat="1" applyFont="1" applyFill="1" applyBorder="1" applyAlignment="1">
      <alignment horizontal="justify" vertical="center" wrapText="1"/>
    </xf>
    <xf numFmtId="0" fontId="5" fillId="0" borderId="5" xfId="0" applyFont="1" applyBorder="1" applyAlignment="1">
      <alignment horizontal="center" vertical="center"/>
    </xf>
  </cellXfs>
  <cellStyles count="30">
    <cellStyle name="br" xfId="5"/>
    <cellStyle name="col" xfId="6"/>
    <cellStyle name="st25" xfId="7"/>
    <cellStyle name="style0" xfId="8"/>
    <cellStyle name="td" xfId="9"/>
    <cellStyle name="tr" xfId="10"/>
    <cellStyle name="xl21" xfId="11"/>
    <cellStyle name="xl22" xfId="12"/>
    <cellStyle name="xl23" xfId="13"/>
    <cellStyle name="xl24" xfId="2"/>
    <cellStyle name="xl25" xfId="14"/>
    <cellStyle name="xl26" xfId="15"/>
    <cellStyle name="xl27" xfId="3"/>
    <cellStyle name="xl28" xfId="16"/>
    <cellStyle name="xl29" xfId="4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Обычный" xfId="0" builtinId="0"/>
    <cellStyle name="Обычный 2" xfId="1"/>
    <cellStyle name="Обычный 2 2" xfId="28"/>
    <cellStyle name="Обычный 3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7"/>
  <sheetViews>
    <sheetView tabSelected="1" workbookViewId="0"/>
  </sheetViews>
  <sheetFormatPr defaultRowHeight="15" x14ac:dyDescent="0.25"/>
  <cols>
    <col min="1" max="1" width="60.42578125" style="2" customWidth="1"/>
    <col min="2" max="2" width="8.28515625" style="2" customWidth="1"/>
    <col min="3" max="3" width="13.7109375" style="2" customWidth="1"/>
    <col min="4" max="4" width="17.5703125" style="2" customWidth="1"/>
    <col min="5" max="10" width="11.7109375" style="2" customWidth="1"/>
    <col min="11" max="16384" width="9.140625" style="2"/>
  </cols>
  <sheetData>
    <row r="1" spans="1:11" ht="45" customHeight="1" x14ac:dyDescent="0.25">
      <c r="G1" s="34" t="s">
        <v>149</v>
      </c>
      <c r="H1" s="35"/>
      <c r="I1" s="35"/>
      <c r="J1" s="35"/>
    </row>
    <row r="2" spans="1:11" ht="15" customHeight="1" x14ac:dyDescent="0.25">
      <c r="A2" s="39" t="s">
        <v>148</v>
      </c>
      <c r="B2" s="39"/>
      <c r="C2" s="39"/>
      <c r="D2" s="39"/>
      <c r="E2" s="39"/>
      <c r="F2" s="39"/>
      <c r="G2" s="39"/>
      <c r="H2" s="39"/>
      <c r="I2" s="39"/>
      <c r="J2" s="39"/>
    </row>
    <row r="3" spans="1:11" ht="26.25" customHeight="1" x14ac:dyDescent="0.25">
      <c r="A3" s="36" t="s">
        <v>117</v>
      </c>
      <c r="B3" s="36" t="s">
        <v>115</v>
      </c>
      <c r="C3" s="36" t="s">
        <v>116</v>
      </c>
      <c r="D3" s="36" t="s">
        <v>152</v>
      </c>
      <c r="E3" s="36" t="s">
        <v>140</v>
      </c>
      <c r="F3" s="36"/>
      <c r="G3" s="36"/>
      <c r="H3" s="36" t="s">
        <v>141</v>
      </c>
      <c r="I3" s="36"/>
      <c r="J3" s="36"/>
      <c r="K3" s="16"/>
    </row>
    <row r="4" spans="1:11" ht="29.25" customHeight="1" x14ac:dyDescent="0.25">
      <c r="A4" s="36"/>
      <c r="B4" s="36"/>
      <c r="C4" s="36"/>
      <c r="D4" s="36"/>
      <c r="E4" s="7" t="s">
        <v>138</v>
      </c>
      <c r="F4" s="7" t="s">
        <v>139</v>
      </c>
      <c r="G4" s="7" t="s">
        <v>147</v>
      </c>
      <c r="H4" s="7" t="s">
        <v>142</v>
      </c>
      <c r="I4" s="7" t="s">
        <v>150</v>
      </c>
      <c r="J4" s="7" t="s">
        <v>151</v>
      </c>
    </row>
    <row r="5" spans="1:11" ht="25.5" x14ac:dyDescent="0.25">
      <c r="A5" s="3" t="s">
        <v>85</v>
      </c>
      <c r="B5" s="10"/>
      <c r="C5" s="11"/>
      <c r="D5" s="11"/>
      <c r="E5" s="14">
        <f>E6</f>
        <v>30428</v>
      </c>
      <c r="F5" s="14">
        <f t="shared" ref="F5:G5" si="0">F6</f>
        <v>19158.8</v>
      </c>
      <c r="G5" s="14">
        <f t="shared" si="0"/>
        <v>16131.3</v>
      </c>
      <c r="H5" s="14">
        <f t="shared" ref="H5:H56" si="1">F5/E5*100</f>
        <v>63</v>
      </c>
      <c r="I5" s="14">
        <f t="shared" ref="I5:I56" si="2">G5/F5*100</f>
        <v>84.2</v>
      </c>
      <c r="J5" s="14">
        <f t="shared" ref="J5:J56" si="3">G5/E5*100</f>
        <v>53</v>
      </c>
    </row>
    <row r="6" spans="1:11" ht="25.5" x14ac:dyDescent="0.25">
      <c r="A6" s="4" t="s">
        <v>118</v>
      </c>
      <c r="B6" s="5" t="s">
        <v>77</v>
      </c>
      <c r="C6" s="9" t="s">
        <v>81</v>
      </c>
      <c r="D6" s="9" t="s">
        <v>86</v>
      </c>
      <c r="E6" s="30">
        <v>30428</v>
      </c>
      <c r="F6" s="30">
        <v>19158.8</v>
      </c>
      <c r="G6" s="30">
        <v>16131.3</v>
      </c>
      <c r="H6" s="15">
        <f t="shared" si="1"/>
        <v>63</v>
      </c>
      <c r="I6" s="15">
        <f t="shared" si="2"/>
        <v>84.2</v>
      </c>
      <c r="J6" s="15">
        <f t="shared" si="3"/>
        <v>53</v>
      </c>
      <c r="K6" s="6"/>
    </row>
    <row r="7" spans="1:11" ht="25.5" x14ac:dyDescent="0.25">
      <c r="A7" s="3" t="s">
        <v>83</v>
      </c>
      <c r="B7" s="10"/>
      <c r="C7" s="11"/>
      <c r="D7" s="11"/>
      <c r="E7" s="14">
        <f>E8</f>
        <v>87768.9</v>
      </c>
      <c r="F7" s="14">
        <f t="shared" ref="F7:G7" si="4">F8</f>
        <v>63020.7</v>
      </c>
      <c r="G7" s="14">
        <f t="shared" si="4"/>
        <v>352930.5</v>
      </c>
      <c r="H7" s="14">
        <f t="shared" si="1"/>
        <v>71.8</v>
      </c>
      <c r="I7" s="14">
        <f t="shared" si="2"/>
        <v>560</v>
      </c>
      <c r="J7" s="14">
        <f t="shared" si="3"/>
        <v>402.1</v>
      </c>
    </row>
    <row r="8" spans="1:11" ht="25.5" x14ac:dyDescent="0.25">
      <c r="A8" s="4" t="s">
        <v>118</v>
      </c>
      <c r="B8" s="5" t="s">
        <v>77</v>
      </c>
      <c r="C8" s="9" t="s">
        <v>81</v>
      </c>
      <c r="D8" s="9" t="s">
        <v>84</v>
      </c>
      <c r="E8" s="30">
        <v>87768.937999999995</v>
      </c>
      <c r="F8" s="30">
        <v>63020.707999999999</v>
      </c>
      <c r="G8" s="30">
        <v>352930.54599999997</v>
      </c>
      <c r="H8" s="15">
        <f t="shared" si="1"/>
        <v>71.8</v>
      </c>
      <c r="I8" s="15">
        <f t="shared" si="2"/>
        <v>560</v>
      </c>
      <c r="J8" s="15">
        <f t="shared" si="3"/>
        <v>402.1</v>
      </c>
      <c r="K8" s="6"/>
    </row>
    <row r="9" spans="1:11" x14ac:dyDescent="0.25">
      <c r="A9" s="3" t="s">
        <v>0</v>
      </c>
      <c r="B9" s="10"/>
      <c r="C9" s="11"/>
      <c r="D9" s="29"/>
      <c r="E9" s="14">
        <f>SUM(E10:E11)</f>
        <v>241100.3</v>
      </c>
      <c r="F9" s="14">
        <f>SUM(F10:F11)</f>
        <v>192403.9</v>
      </c>
      <c r="G9" s="14">
        <f>SUM(G10:G11)</f>
        <v>188537</v>
      </c>
      <c r="H9" s="14">
        <f t="shared" si="1"/>
        <v>79.8</v>
      </c>
      <c r="I9" s="14">
        <f t="shared" si="2"/>
        <v>98</v>
      </c>
      <c r="J9" s="14">
        <f t="shared" si="3"/>
        <v>78.2</v>
      </c>
    </row>
    <row r="10" spans="1:11" x14ac:dyDescent="0.25">
      <c r="A10" s="38" t="s">
        <v>119</v>
      </c>
      <c r="B10" s="5" t="s">
        <v>24</v>
      </c>
      <c r="C10" s="9" t="s">
        <v>2</v>
      </c>
      <c r="D10" s="9" t="s">
        <v>3</v>
      </c>
      <c r="E10" s="30">
        <v>240730.25803999999</v>
      </c>
      <c r="F10" s="30">
        <v>192033.91099999999</v>
      </c>
      <c r="G10" s="30">
        <v>188166.967</v>
      </c>
      <c r="H10" s="15">
        <f t="shared" si="1"/>
        <v>79.8</v>
      </c>
      <c r="I10" s="15">
        <f t="shared" si="2"/>
        <v>98</v>
      </c>
      <c r="J10" s="15">
        <f t="shared" si="3"/>
        <v>78.2</v>
      </c>
      <c r="K10" s="6"/>
    </row>
    <row r="11" spans="1:11" x14ac:dyDescent="0.25">
      <c r="A11" s="37"/>
      <c r="B11" s="5" t="s">
        <v>49</v>
      </c>
      <c r="C11" s="9" t="s">
        <v>2</v>
      </c>
      <c r="D11" s="9" t="s">
        <v>3</v>
      </c>
      <c r="E11" s="30">
        <v>370</v>
      </c>
      <c r="F11" s="30">
        <v>370</v>
      </c>
      <c r="G11" s="30">
        <v>370</v>
      </c>
      <c r="H11" s="15">
        <f t="shared" si="1"/>
        <v>100</v>
      </c>
      <c r="I11" s="15">
        <f t="shared" si="2"/>
        <v>100</v>
      </c>
      <c r="J11" s="15">
        <f t="shared" si="3"/>
        <v>100</v>
      </c>
      <c r="K11" s="6"/>
    </row>
    <row r="12" spans="1:11" x14ac:dyDescent="0.25">
      <c r="A12" s="3" t="s">
        <v>36</v>
      </c>
      <c r="B12" s="10"/>
      <c r="C12" s="11"/>
      <c r="D12" s="11"/>
      <c r="E12" s="14">
        <f>E13</f>
        <v>144000.70000000001</v>
      </c>
      <c r="F12" s="14">
        <f t="shared" ref="F12:G12" si="5">F13</f>
        <v>166658.5</v>
      </c>
      <c r="G12" s="14">
        <f t="shared" si="5"/>
        <v>64537</v>
      </c>
      <c r="H12" s="14">
        <f t="shared" si="1"/>
        <v>115.7</v>
      </c>
      <c r="I12" s="14">
        <f t="shared" si="2"/>
        <v>38.700000000000003</v>
      </c>
      <c r="J12" s="14">
        <f t="shared" si="3"/>
        <v>44.8</v>
      </c>
    </row>
    <row r="13" spans="1:11" ht="25.5" x14ac:dyDescent="0.25">
      <c r="A13" s="4" t="s">
        <v>120</v>
      </c>
      <c r="B13" s="5" t="s">
        <v>29</v>
      </c>
      <c r="C13" s="9" t="s">
        <v>30</v>
      </c>
      <c r="D13" s="9" t="s">
        <v>37</v>
      </c>
      <c r="E13" s="30">
        <v>144000.70000000001</v>
      </c>
      <c r="F13" s="30">
        <v>166658.5</v>
      </c>
      <c r="G13" s="30">
        <v>64537</v>
      </c>
      <c r="H13" s="15">
        <f t="shared" si="1"/>
        <v>115.7</v>
      </c>
      <c r="I13" s="15">
        <f t="shared" si="2"/>
        <v>38.700000000000003</v>
      </c>
      <c r="J13" s="15">
        <f t="shared" si="3"/>
        <v>44.8</v>
      </c>
      <c r="K13" s="6"/>
    </row>
    <row r="14" spans="1:11" ht="17.25" customHeight="1" x14ac:dyDescent="0.25">
      <c r="A14" s="3" t="s">
        <v>34</v>
      </c>
      <c r="B14" s="10"/>
      <c r="C14" s="11"/>
      <c r="D14" s="11"/>
      <c r="E14" s="14">
        <f>E15</f>
        <v>136516.6</v>
      </c>
      <c r="F14" s="14">
        <f t="shared" ref="F14:G14" si="6">F15</f>
        <v>179459.5</v>
      </c>
      <c r="G14" s="14">
        <f t="shared" si="6"/>
        <v>127692.4</v>
      </c>
      <c r="H14" s="14">
        <f t="shared" si="1"/>
        <v>131.5</v>
      </c>
      <c r="I14" s="14">
        <f t="shared" si="2"/>
        <v>71.2</v>
      </c>
      <c r="J14" s="14">
        <f t="shared" si="3"/>
        <v>93.5</v>
      </c>
    </row>
    <row r="15" spans="1:11" ht="25.5" x14ac:dyDescent="0.25">
      <c r="A15" s="4" t="s">
        <v>120</v>
      </c>
      <c r="B15" s="5" t="s">
        <v>29</v>
      </c>
      <c r="C15" s="9" t="s">
        <v>30</v>
      </c>
      <c r="D15" s="9" t="s">
        <v>35</v>
      </c>
      <c r="E15" s="30">
        <v>136516.6</v>
      </c>
      <c r="F15" s="30">
        <v>179459.5</v>
      </c>
      <c r="G15" s="30">
        <v>127692.4</v>
      </c>
      <c r="H15" s="15">
        <f t="shared" si="1"/>
        <v>131.5</v>
      </c>
      <c r="I15" s="15">
        <f t="shared" si="2"/>
        <v>71.2</v>
      </c>
      <c r="J15" s="15">
        <f t="shared" si="3"/>
        <v>93.5</v>
      </c>
      <c r="K15" s="6"/>
    </row>
    <row r="16" spans="1:11" x14ac:dyDescent="0.25">
      <c r="A16" s="3" t="s">
        <v>23</v>
      </c>
      <c r="B16" s="10"/>
      <c r="C16" s="11"/>
      <c r="D16" s="11"/>
      <c r="E16" s="14">
        <f>E17</f>
        <v>1599403.9</v>
      </c>
      <c r="F16" s="14">
        <f t="shared" ref="F16:G16" si="7">F17</f>
        <v>1577748.8</v>
      </c>
      <c r="G16" s="14">
        <f t="shared" si="7"/>
        <v>1577924.2</v>
      </c>
      <c r="H16" s="14">
        <f t="shared" si="1"/>
        <v>98.6</v>
      </c>
      <c r="I16" s="14">
        <f t="shared" si="2"/>
        <v>100</v>
      </c>
      <c r="J16" s="14">
        <f t="shared" si="3"/>
        <v>98.7</v>
      </c>
    </row>
    <row r="17" spans="1:11" ht="25.5" x14ac:dyDescent="0.25">
      <c r="A17" s="4" t="s">
        <v>119</v>
      </c>
      <c r="B17" s="5" t="s">
        <v>24</v>
      </c>
      <c r="C17" s="9" t="s">
        <v>2</v>
      </c>
      <c r="D17" s="9" t="s">
        <v>25</v>
      </c>
      <c r="E17" s="30">
        <v>1599403.9099099999</v>
      </c>
      <c r="F17" s="30">
        <v>1577748.75973</v>
      </c>
      <c r="G17" s="30">
        <v>1577924.2008400001</v>
      </c>
      <c r="H17" s="15">
        <f t="shared" si="1"/>
        <v>98.6</v>
      </c>
      <c r="I17" s="15">
        <f t="shared" si="2"/>
        <v>100</v>
      </c>
      <c r="J17" s="15">
        <f t="shared" si="3"/>
        <v>98.7</v>
      </c>
      <c r="K17" s="6"/>
    </row>
    <row r="18" spans="1:11" x14ac:dyDescent="0.25">
      <c r="A18" s="3" t="s">
        <v>4</v>
      </c>
      <c r="B18" s="10"/>
      <c r="C18" s="11"/>
      <c r="D18" s="11"/>
      <c r="E18" s="14">
        <f>E19</f>
        <v>9533.4</v>
      </c>
      <c r="F18" s="14">
        <f t="shared" ref="F18:G18" si="8">F19</f>
        <v>9533.4</v>
      </c>
      <c r="G18" s="14">
        <f t="shared" si="8"/>
        <v>9533.4</v>
      </c>
      <c r="H18" s="14">
        <f t="shared" si="1"/>
        <v>100</v>
      </c>
      <c r="I18" s="14" t="s">
        <v>143</v>
      </c>
      <c r="J18" s="14">
        <f t="shared" si="3"/>
        <v>100</v>
      </c>
    </row>
    <row r="19" spans="1:11" ht="38.25" x14ac:dyDescent="0.25">
      <c r="A19" s="4" t="s">
        <v>121</v>
      </c>
      <c r="B19" s="5" t="s">
        <v>1</v>
      </c>
      <c r="C19" s="9" t="s">
        <v>5</v>
      </c>
      <c r="D19" s="9" t="s">
        <v>6</v>
      </c>
      <c r="E19" s="30">
        <v>9533.4384300000002</v>
      </c>
      <c r="F19" s="30">
        <v>9533.4384300000002</v>
      </c>
      <c r="G19" s="30">
        <v>9533.4384300000002</v>
      </c>
      <c r="H19" s="15">
        <f t="shared" si="1"/>
        <v>100</v>
      </c>
      <c r="I19" s="15" t="s">
        <v>143</v>
      </c>
      <c r="J19" s="15">
        <f t="shared" si="3"/>
        <v>100</v>
      </c>
      <c r="K19" s="6"/>
    </row>
    <row r="20" spans="1:11" x14ac:dyDescent="0.25">
      <c r="A20" s="3" t="s">
        <v>112</v>
      </c>
      <c r="B20" s="10"/>
      <c r="C20" s="11"/>
      <c r="D20" s="11"/>
      <c r="E20" s="14">
        <f>E21</f>
        <v>21134.799999999999</v>
      </c>
      <c r="F20" s="14">
        <f t="shared" ref="F20:G20" si="9">F21</f>
        <v>20916.099999999999</v>
      </c>
      <c r="G20" s="14">
        <f t="shared" si="9"/>
        <v>20916.099999999999</v>
      </c>
      <c r="H20" s="14">
        <f t="shared" si="1"/>
        <v>99</v>
      </c>
      <c r="I20" s="14">
        <f t="shared" si="2"/>
        <v>100</v>
      </c>
      <c r="J20" s="14">
        <f t="shared" si="3"/>
        <v>99</v>
      </c>
    </row>
    <row r="21" spans="1:11" ht="38.25" x14ac:dyDescent="0.25">
      <c r="A21" s="4" t="s">
        <v>123</v>
      </c>
      <c r="B21" s="5" t="s">
        <v>109</v>
      </c>
      <c r="C21" s="9" t="s">
        <v>110</v>
      </c>
      <c r="D21" s="9" t="s">
        <v>113</v>
      </c>
      <c r="E21" s="30">
        <v>21134.77</v>
      </c>
      <c r="F21" s="30">
        <v>20916.099999999999</v>
      </c>
      <c r="G21" s="30">
        <v>20916.099999999999</v>
      </c>
      <c r="H21" s="15">
        <f t="shared" si="1"/>
        <v>99</v>
      </c>
      <c r="I21" s="15">
        <f t="shared" si="2"/>
        <v>100</v>
      </c>
      <c r="J21" s="15">
        <f t="shared" si="3"/>
        <v>99</v>
      </c>
      <c r="K21" s="6"/>
    </row>
    <row r="22" spans="1:11" x14ac:dyDescent="0.25">
      <c r="A22" s="3" t="s">
        <v>108</v>
      </c>
      <c r="B22" s="10"/>
      <c r="C22" s="11"/>
      <c r="D22" s="11"/>
      <c r="E22" s="14">
        <f>E23</f>
        <v>187500</v>
      </c>
      <c r="F22" s="14">
        <f t="shared" ref="F22:G22" si="10">F23</f>
        <v>187363.3</v>
      </c>
      <c r="G22" s="14">
        <f t="shared" si="10"/>
        <v>187363.3</v>
      </c>
      <c r="H22" s="14">
        <f t="shared" si="1"/>
        <v>99.9</v>
      </c>
      <c r="I22" s="14">
        <f t="shared" si="2"/>
        <v>100</v>
      </c>
      <c r="J22" s="14">
        <f t="shared" si="3"/>
        <v>99.9</v>
      </c>
    </row>
    <row r="23" spans="1:11" ht="38.25" x14ac:dyDescent="0.25">
      <c r="A23" s="4" t="s">
        <v>123</v>
      </c>
      <c r="B23" s="5" t="s">
        <v>109</v>
      </c>
      <c r="C23" s="9" t="s">
        <v>110</v>
      </c>
      <c r="D23" s="9" t="s">
        <v>111</v>
      </c>
      <c r="E23" s="30">
        <v>187500</v>
      </c>
      <c r="F23" s="30">
        <v>187363.27</v>
      </c>
      <c r="G23" s="30">
        <v>187363.27</v>
      </c>
      <c r="H23" s="15">
        <f t="shared" si="1"/>
        <v>99.9</v>
      </c>
      <c r="I23" s="15">
        <f t="shared" si="2"/>
        <v>100</v>
      </c>
      <c r="J23" s="15">
        <f t="shared" si="3"/>
        <v>99.9</v>
      </c>
      <c r="K23" s="6"/>
    </row>
    <row r="24" spans="1:11" x14ac:dyDescent="0.25">
      <c r="A24" s="3" t="s">
        <v>17</v>
      </c>
      <c r="B24" s="10"/>
      <c r="C24" s="11"/>
      <c r="D24" s="11"/>
      <c r="E24" s="14">
        <f>E25+E26</f>
        <v>312387.7</v>
      </c>
      <c r="F24" s="14">
        <f t="shared" ref="F24:G24" si="11">F25+F26</f>
        <v>575061.19999999995</v>
      </c>
      <c r="G24" s="14">
        <f t="shared" si="11"/>
        <v>528015.6</v>
      </c>
      <c r="H24" s="14">
        <f t="shared" si="1"/>
        <v>184.1</v>
      </c>
      <c r="I24" s="14">
        <f t="shared" si="2"/>
        <v>91.8</v>
      </c>
      <c r="J24" s="14">
        <f t="shared" si="3"/>
        <v>169</v>
      </c>
    </row>
    <row r="25" spans="1:11" ht="25.5" customHeight="1" x14ac:dyDescent="0.25">
      <c r="A25" s="37" t="s">
        <v>124</v>
      </c>
      <c r="B25" s="5" t="s">
        <v>1</v>
      </c>
      <c r="C25" s="9" t="s">
        <v>18</v>
      </c>
      <c r="D25" s="9" t="s">
        <v>19</v>
      </c>
      <c r="E25" s="30">
        <v>33000</v>
      </c>
      <c r="F25" s="30">
        <v>240900</v>
      </c>
      <c r="G25" s="30">
        <v>252000</v>
      </c>
      <c r="H25" s="15">
        <f t="shared" si="1"/>
        <v>730</v>
      </c>
      <c r="I25" s="15">
        <f t="shared" si="2"/>
        <v>104.6</v>
      </c>
      <c r="J25" s="15">
        <f t="shared" si="3"/>
        <v>763.6</v>
      </c>
      <c r="K25" s="6"/>
    </row>
    <row r="26" spans="1:11" x14ac:dyDescent="0.25">
      <c r="A26" s="37"/>
      <c r="B26" s="5" t="s">
        <v>88</v>
      </c>
      <c r="C26" s="9" t="s">
        <v>18</v>
      </c>
      <c r="D26" s="9" t="s">
        <v>19</v>
      </c>
      <c r="E26" s="30">
        <v>279387.74617</v>
      </c>
      <c r="F26" s="30">
        <v>334161.16149999999</v>
      </c>
      <c r="G26" s="30">
        <v>276015.58020000003</v>
      </c>
      <c r="H26" s="15">
        <f t="shared" si="1"/>
        <v>119.6</v>
      </c>
      <c r="I26" s="15">
        <f t="shared" si="2"/>
        <v>82.6</v>
      </c>
      <c r="J26" s="15">
        <f t="shared" si="3"/>
        <v>98.8</v>
      </c>
      <c r="K26" s="6"/>
    </row>
    <row r="27" spans="1:11" ht="25.5" x14ac:dyDescent="0.25">
      <c r="A27" s="3" t="s">
        <v>56</v>
      </c>
      <c r="B27" s="10"/>
      <c r="C27" s="11"/>
      <c r="D27" s="11"/>
      <c r="E27" s="14">
        <f>E28</f>
        <v>12174.5</v>
      </c>
      <c r="F27" s="14">
        <f t="shared" ref="F27:G27" si="12">F28</f>
        <v>12174.5</v>
      </c>
      <c r="G27" s="14">
        <f t="shared" si="12"/>
        <v>60793.8</v>
      </c>
      <c r="H27" s="14">
        <f t="shared" si="1"/>
        <v>100</v>
      </c>
      <c r="I27" s="14">
        <f t="shared" si="2"/>
        <v>499.4</v>
      </c>
      <c r="J27" s="14">
        <f t="shared" si="3"/>
        <v>499.4</v>
      </c>
    </row>
    <row r="28" spans="1:11" ht="25.5" x14ac:dyDescent="0.25">
      <c r="A28" s="4" t="s">
        <v>125</v>
      </c>
      <c r="B28" s="5" t="s">
        <v>49</v>
      </c>
      <c r="C28" s="9" t="s">
        <v>57</v>
      </c>
      <c r="D28" s="9" t="s">
        <v>58</v>
      </c>
      <c r="E28" s="30">
        <v>12174.5</v>
      </c>
      <c r="F28" s="30">
        <v>12174.5</v>
      </c>
      <c r="G28" s="30">
        <v>60793.771000000001</v>
      </c>
      <c r="H28" s="15">
        <f t="shared" si="1"/>
        <v>100</v>
      </c>
      <c r="I28" s="15">
        <f t="shared" si="2"/>
        <v>499.4</v>
      </c>
      <c r="J28" s="15">
        <f t="shared" si="3"/>
        <v>499.4</v>
      </c>
      <c r="K28" s="6"/>
    </row>
    <row r="29" spans="1:11" ht="25.5" x14ac:dyDescent="0.25">
      <c r="A29" s="3" t="s">
        <v>28</v>
      </c>
      <c r="B29" s="10"/>
      <c r="C29" s="11"/>
      <c r="D29" s="11"/>
      <c r="E29" s="14">
        <f>E30</f>
        <v>248181.9</v>
      </c>
      <c r="F29" s="14">
        <f t="shared" ref="F29:G29" si="13">F30</f>
        <v>248181.9</v>
      </c>
      <c r="G29" s="14">
        <f t="shared" si="13"/>
        <v>248181.9</v>
      </c>
      <c r="H29" s="14">
        <f t="shared" si="1"/>
        <v>100</v>
      </c>
      <c r="I29" s="14">
        <f t="shared" si="2"/>
        <v>100</v>
      </c>
      <c r="J29" s="14">
        <f t="shared" si="3"/>
        <v>100</v>
      </c>
    </row>
    <row r="30" spans="1:11" ht="25.5" x14ac:dyDescent="0.25">
      <c r="A30" s="4" t="s">
        <v>120</v>
      </c>
      <c r="B30" s="5" t="s">
        <v>29</v>
      </c>
      <c r="C30" s="9" t="s">
        <v>30</v>
      </c>
      <c r="D30" s="9" t="s">
        <v>31</v>
      </c>
      <c r="E30" s="30">
        <v>248181.88931</v>
      </c>
      <c r="F30" s="30">
        <v>248181.88931</v>
      </c>
      <c r="G30" s="30">
        <v>248181.88931</v>
      </c>
      <c r="H30" s="15">
        <f t="shared" si="1"/>
        <v>100</v>
      </c>
      <c r="I30" s="15">
        <f t="shared" si="2"/>
        <v>100</v>
      </c>
      <c r="J30" s="15">
        <f t="shared" si="3"/>
        <v>100</v>
      </c>
      <c r="K30" s="6"/>
    </row>
    <row r="31" spans="1:11" ht="25.5" x14ac:dyDescent="0.25">
      <c r="A31" s="3" t="s">
        <v>7</v>
      </c>
      <c r="B31" s="10"/>
      <c r="C31" s="11"/>
      <c r="D31" s="11"/>
      <c r="E31" s="14">
        <f>E32</f>
        <v>505286.40000000002</v>
      </c>
      <c r="F31" s="14">
        <f t="shared" ref="F31:G31" si="14">F32</f>
        <v>0</v>
      </c>
      <c r="G31" s="14">
        <f t="shared" si="14"/>
        <v>0</v>
      </c>
      <c r="H31" s="14">
        <f t="shared" si="1"/>
        <v>0</v>
      </c>
      <c r="I31" s="32" t="s">
        <v>143</v>
      </c>
      <c r="J31" s="14">
        <f t="shared" si="3"/>
        <v>0</v>
      </c>
    </row>
    <row r="32" spans="1:11" ht="38.25" x14ac:dyDescent="0.25">
      <c r="A32" s="28" t="s">
        <v>121</v>
      </c>
      <c r="B32" s="5" t="s">
        <v>1</v>
      </c>
      <c r="C32" s="9" t="s">
        <v>5</v>
      </c>
      <c r="D32" s="9" t="s">
        <v>8</v>
      </c>
      <c r="E32" s="30">
        <v>505286.41477999999</v>
      </c>
      <c r="F32" s="30">
        <v>0</v>
      </c>
      <c r="G32" s="30">
        <v>0</v>
      </c>
      <c r="H32" s="31">
        <f t="shared" si="1"/>
        <v>0</v>
      </c>
      <c r="I32" s="33" t="s">
        <v>143</v>
      </c>
      <c r="J32" s="31">
        <f t="shared" si="3"/>
        <v>0</v>
      </c>
      <c r="K32" s="6"/>
    </row>
    <row r="33" spans="1:11" ht="25.5" x14ac:dyDescent="0.25">
      <c r="A33" s="3" t="s">
        <v>26</v>
      </c>
      <c r="B33" s="10"/>
      <c r="C33" s="11"/>
      <c r="D33" s="11"/>
      <c r="E33" s="14">
        <f>E34</f>
        <v>134486.70000000001</v>
      </c>
      <c r="F33" s="14">
        <f t="shared" ref="F33:G33" si="15">F34</f>
        <v>53000</v>
      </c>
      <c r="G33" s="14">
        <f t="shared" si="15"/>
        <v>55000</v>
      </c>
      <c r="H33" s="14">
        <f t="shared" si="1"/>
        <v>39.4</v>
      </c>
      <c r="I33" s="14">
        <f t="shared" si="2"/>
        <v>103.8</v>
      </c>
      <c r="J33" s="14">
        <f t="shared" si="3"/>
        <v>40.9</v>
      </c>
    </row>
    <row r="34" spans="1:11" ht="25.5" x14ac:dyDescent="0.25">
      <c r="A34" s="4" t="s">
        <v>119</v>
      </c>
      <c r="B34" s="5" t="s">
        <v>24</v>
      </c>
      <c r="C34" s="9" t="s">
        <v>2</v>
      </c>
      <c r="D34" s="9" t="s">
        <v>27</v>
      </c>
      <c r="E34" s="30">
        <v>134486.66699999999</v>
      </c>
      <c r="F34" s="30">
        <v>53000</v>
      </c>
      <c r="G34" s="30">
        <v>55000</v>
      </c>
      <c r="H34" s="15">
        <f t="shared" si="1"/>
        <v>39.4</v>
      </c>
      <c r="I34" s="15">
        <f t="shared" si="2"/>
        <v>103.8</v>
      </c>
      <c r="J34" s="15">
        <f t="shared" si="3"/>
        <v>40.9</v>
      </c>
      <c r="K34" s="6"/>
    </row>
    <row r="35" spans="1:11" ht="38.25" x14ac:dyDescent="0.25">
      <c r="A35" s="3" t="s">
        <v>102</v>
      </c>
      <c r="B35" s="10"/>
      <c r="C35" s="11"/>
      <c r="D35" s="11"/>
      <c r="E35" s="14">
        <f>E36</f>
        <v>23707.3</v>
      </c>
      <c r="F35" s="14">
        <f t="shared" ref="F35:G35" si="16">F36</f>
        <v>20488.5</v>
      </c>
      <c r="G35" s="14">
        <f t="shared" si="16"/>
        <v>20666.5</v>
      </c>
      <c r="H35" s="14">
        <f t="shared" si="1"/>
        <v>86.4</v>
      </c>
      <c r="I35" s="14">
        <f t="shared" si="2"/>
        <v>100.9</v>
      </c>
      <c r="J35" s="14">
        <f t="shared" si="3"/>
        <v>87.2</v>
      </c>
    </row>
    <row r="36" spans="1:11" ht="25.5" x14ac:dyDescent="0.25">
      <c r="A36" s="4" t="s">
        <v>122</v>
      </c>
      <c r="B36" s="5" t="s">
        <v>100</v>
      </c>
      <c r="C36" s="9" t="s">
        <v>101</v>
      </c>
      <c r="D36" s="9" t="s">
        <v>103</v>
      </c>
      <c r="E36" s="30">
        <v>23707.3</v>
      </c>
      <c r="F36" s="30">
        <v>20488.542000000001</v>
      </c>
      <c r="G36" s="30">
        <v>20666.457999999999</v>
      </c>
      <c r="H36" s="15">
        <f t="shared" si="1"/>
        <v>86.4</v>
      </c>
      <c r="I36" s="15">
        <f t="shared" si="2"/>
        <v>100.9</v>
      </c>
      <c r="J36" s="15">
        <f t="shared" si="3"/>
        <v>87.2</v>
      </c>
      <c r="K36" s="6"/>
    </row>
    <row r="37" spans="1:11" ht="38.25" x14ac:dyDescent="0.25">
      <c r="A37" s="3" t="s">
        <v>32</v>
      </c>
      <c r="B37" s="10"/>
      <c r="C37" s="11"/>
      <c r="D37" s="11"/>
      <c r="E37" s="14">
        <f>E38</f>
        <v>351641.59999999998</v>
      </c>
      <c r="F37" s="14">
        <f t="shared" ref="F37:G37" si="17">F38</f>
        <v>0</v>
      </c>
      <c r="G37" s="14">
        <f t="shared" si="17"/>
        <v>0</v>
      </c>
      <c r="H37" s="14">
        <f t="shared" si="1"/>
        <v>0</v>
      </c>
      <c r="I37" s="14" t="s">
        <v>143</v>
      </c>
      <c r="J37" s="14">
        <f t="shared" si="3"/>
        <v>0</v>
      </c>
    </row>
    <row r="38" spans="1:11" ht="25.5" x14ac:dyDescent="0.25">
      <c r="A38" s="28" t="s">
        <v>120</v>
      </c>
      <c r="B38" s="5" t="s">
        <v>29</v>
      </c>
      <c r="C38" s="9" t="s">
        <v>30</v>
      </c>
      <c r="D38" s="9" t="s">
        <v>33</v>
      </c>
      <c r="E38" s="30">
        <v>351641.59999999998</v>
      </c>
      <c r="F38" s="30">
        <v>0</v>
      </c>
      <c r="G38" s="30">
        <v>0</v>
      </c>
      <c r="H38" s="31">
        <f t="shared" si="1"/>
        <v>0</v>
      </c>
      <c r="I38" s="31" t="s">
        <v>143</v>
      </c>
      <c r="J38" s="31">
        <f t="shared" si="3"/>
        <v>0</v>
      </c>
      <c r="K38" s="6"/>
    </row>
    <row r="39" spans="1:11" ht="25.5" x14ac:dyDescent="0.25">
      <c r="A39" s="3" t="s">
        <v>38</v>
      </c>
      <c r="B39" s="10"/>
      <c r="C39" s="11"/>
      <c r="D39" s="11"/>
      <c r="E39" s="14">
        <f>E40</f>
        <v>23828.5</v>
      </c>
      <c r="F39" s="14">
        <f t="shared" ref="F39:G39" si="18">F40</f>
        <v>23445.4</v>
      </c>
      <c r="G39" s="14">
        <f t="shared" si="18"/>
        <v>20463.3</v>
      </c>
      <c r="H39" s="14">
        <f t="shared" si="1"/>
        <v>98.4</v>
      </c>
      <c r="I39" s="14">
        <f t="shared" si="2"/>
        <v>87.3</v>
      </c>
      <c r="J39" s="14">
        <f t="shared" si="3"/>
        <v>85.9</v>
      </c>
    </row>
    <row r="40" spans="1:11" ht="25.5" x14ac:dyDescent="0.25">
      <c r="A40" s="4" t="s">
        <v>120</v>
      </c>
      <c r="B40" s="5" t="s">
        <v>29</v>
      </c>
      <c r="C40" s="9" t="s">
        <v>30</v>
      </c>
      <c r="D40" s="9" t="s">
        <v>39</v>
      </c>
      <c r="E40" s="30">
        <v>23828.5</v>
      </c>
      <c r="F40" s="30">
        <v>23445.4</v>
      </c>
      <c r="G40" s="30">
        <v>20463.3</v>
      </c>
      <c r="H40" s="15">
        <f t="shared" si="1"/>
        <v>98.4</v>
      </c>
      <c r="I40" s="15">
        <f t="shared" si="2"/>
        <v>87.3</v>
      </c>
      <c r="J40" s="15">
        <f t="shared" si="3"/>
        <v>85.9</v>
      </c>
      <c r="K40" s="6"/>
    </row>
    <row r="41" spans="1:11" x14ac:dyDescent="0.25">
      <c r="A41" s="3" t="s">
        <v>46</v>
      </c>
      <c r="B41" s="10"/>
      <c r="C41" s="11"/>
      <c r="D41" s="11"/>
      <c r="E41" s="14">
        <f>E42</f>
        <v>11700</v>
      </c>
      <c r="F41" s="14">
        <f t="shared" ref="F41:G41" si="19">F42</f>
        <v>11700</v>
      </c>
      <c r="G41" s="14">
        <f t="shared" si="19"/>
        <v>11700</v>
      </c>
      <c r="H41" s="14">
        <f t="shared" si="1"/>
        <v>100</v>
      </c>
      <c r="I41" s="14">
        <f t="shared" si="2"/>
        <v>100</v>
      </c>
      <c r="J41" s="14">
        <f t="shared" si="3"/>
        <v>100</v>
      </c>
    </row>
    <row r="42" spans="1:11" ht="25.5" x14ac:dyDescent="0.25">
      <c r="A42" s="4" t="s">
        <v>120</v>
      </c>
      <c r="B42" s="5" t="s">
        <v>29</v>
      </c>
      <c r="C42" s="9" t="s">
        <v>30</v>
      </c>
      <c r="D42" s="9" t="s">
        <v>47</v>
      </c>
      <c r="E42" s="30">
        <v>11700</v>
      </c>
      <c r="F42" s="30">
        <v>11700</v>
      </c>
      <c r="G42" s="30">
        <v>11700</v>
      </c>
      <c r="H42" s="15">
        <f t="shared" si="1"/>
        <v>100</v>
      </c>
      <c r="I42" s="15">
        <f t="shared" si="2"/>
        <v>100</v>
      </c>
      <c r="J42" s="15">
        <f t="shared" si="3"/>
        <v>100</v>
      </c>
      <c r="K42" s="6"/>
    </row>
    <row r="43" spans="1:11" ht="38.25" x14ac:dyDescent="0.25">
      <c r="A43" s="3" t="s">
        <v>80</v>
      </c>
      <c r="B43" s="10"/>
      <c r="C43" s="11"/>
      <c r="D43" s="11"/>
      <c r="E43" s="14">
        <f>E44</f>
        <v>17658.900000000001</v>
      </c>
      <c r="F43" s="14">
        <f t="shared" ref="F43:G43" si="20">F44</f>
        <v>19158.5</v>
      </c>
      <c r="G43" s="14">
        <f t="shared" si="20"/>
        <v>19131.900000000001</v>
      </c>
      <c r="H43" s="14">
        <f t="shared" si="1"/>
        <v>108.5</v>
      </c>
      <c r="I43" s="14">
        <f t="shared" si="2"/>
        <v>99.9</v>
      </c>
      <c r="J43" s="14">
        <f t="shared" si="3"/>
        <v>108.3</v>
      </c>
    </row>
    <row r="44" spans="1:11" ht="25.5" x14ac:dyDescent="0.25">
      <c r="A44" s="4" t="s">
        <v>118</v>
      </c>
      <c r="B44" s="5" t="s">
        <v>77</v>
      </c>
      <c r="C44" s="9" t="s">
        <v>81</v>
      </c>
      <c r="D44" s="9" t="s">
        <v>82</v>
      </c>
      <c r="E44" s="30">
        <v>17658.875</v>
      </c>
      <c r="F44" s="30">
        <v>19158.458999999999</v>
      </c>
      <c r="G44" s="30">
        <v>19131.849999999999</v>
      </c>
      <c r="H44" s="15">
        <f t="shared" si="1"/>
        <v>108.5</v>
      </c>
      <c r="I44" s="15">
        <f t="shared" si="2"/>
        <v>99.9</v>
      </c>
      <c r="J44" s="15">
        <f t="shared" si="3"/>
        <v>108.3</v>
      </c>
      <c r="K44" s="6"/>
    </row>
    <row r="45" spans="1:11" ht="25.5" x14ac:dyDescent="0.25">
      <c r="A45" s="3" t="s">
        <v>76</v>
      </c>
      <c r="B45" s="10"/>
      <c r="C45" s="11"/>
      <c r="D45" s="11"/>
      <c r="E45" s="14">
        <f>E46</f>
        <v>50000</v>
      </c>
      <c r="F45" s="14">
        <f t="shared" ref="F45:G45" si="21">F46</f>
        <v>10000</v>
      </c>
      <c r="G45" s="14">
        <f t="shared" si="21"/>
        <v>10000</v>
      </c>
      <c r="H45" s="14">
        <f t="shared" si="1"/>
        <v>20</v>
      </c>
      <c r="I45" s="14">
        <f t="shared" si="2"/>
        <v>100</v>
      </c>
      <c r="J45" s="14">
        <f t="shared" si="3"/>
        <v>20</v>
      </c>
    </row>
    <row r="46" spans="1:11" ht="25.5" x14ac:dyDescent="0.25">
      <c r="A46" s="4" t="s">
        <v>126</v>
      </c>
      <c r="B46" s="5" t="s">
        <v>77</v>
      </c>
      <c r="C46" s="9" t="s">
        <v>78</v>
      </c>
      <c r="D46" s="9" t="s">
        <v>79</v>
      </c>
      <c r="E46" s="30">
        <v>50000</v>
      </c>
      <c r="F46" s="30">
        <v>10000</v>
      </c>
      <c r="G46" s="30">
        <v>10000</v>
      </c>
      <c r="H46" s="15">
        <f t="shared" si="1"/>
        <v>20</v>
      </c>
      <c r="I46" s="15">
        <f t="shared" si="2"/>
        <v>100</v>
      </c>
      <c r="J46" s="15">
        <f t="shared" si="3"/>
        <v>20</v>
      </c>
      <c r="K46" s="6"/>
    </row>
    <row r="47" spans="1:11" x14ac:dyDescent="0.25">
      <c r="A47" s="3" t="s">
        <v>52</v>
      </c>
      <c r="B47" s="10"/>
      <c r="C47" s="11"/>
      <c r="D47" s="11"/>
      <c r="E47" s="14">
        <f>E48</f>
        <v>1038734.1</v>
      </c>
      <c r="F47" s="14">
        <f t="shared" ref="F47:G47" si="22">F48</f>
        <v>427078.40000000002</v>
      </c>
      <c r="G47" s="14">
        <f t="shared" si="22"/>
        <v>0</v>
      </c>
      <c r="H47" s="14">
        <f t="shared" si="1"/>
        <v>41.1</v>
      </c>
      <c r="I47" s="14">
        <f t="shared" si="2"/>
        <v>0</v>
      </c>
      <c r="J47" s="14">
        <f t="shared" si="3"/>
        <v>0</v>
      </c>
    </row>
    <row r="48" spans="1:11" ht="25.5" x14ac:dyDescent="0.25">
      <c r="A48" s="4" t="s">
        <v>127</v>
      </c>
      <c r="B48" s="5" t="s">
        <v>49</v>
      </c>
      <c r="C48" s="9" t="s">
        <v>50</v>
      </c>
      <c r="D48" s="9" t="s">
        <v>53</v>
      </c>
      <c r="E48" s="30">
        <v>1038734.13</v>
      </c>
      <c r="F48" s="30">
        <v>427078.40000000002</v>
      </c>
      <c r="G48" s="30">
        <v>0</v>
      </c>
      <c r="H48" s="15">
        <f t="shared" si="1"/>
        <v>41.1</v>
      </c>
      <c r="I48" s="15">
        <f t="shared" si="2"/>
        <v>0</v>
      </c>
      <c r="J48" s="15">
        <f t="shared" si="3"/>
        <v>0</v>
      </c>
      <c r="K48" s="6"/>
    </row>
    <row r="49" spans="1:11" ht="25.5" x14ac:dyDescent="0.25">
      <c r="A49" s="3" t="s">
        <v>48</v>
      </c>
      <c r="B49" s="10"/>
      <c r="C49" s="11"/>
      <c r="D49" s="11"/>
      <c r="E49" s="14">
        <f>E50</f>
        <v>1351288.6</v>
      </c>
      <c r="F49" s="14">
        <f t="shared" ref="F49:G49" si="23">F50</f>
        <v>19890.8</v>
      </c>
      <c r="G49" s="14">
        <f t="shared" si="23"/>
        <v>19890.8</v>
      </c>
      <c r="H49" s="14">
        <f t="shared" si="1"/>
        <v>1.5</v>
      </c>
      <c r="I49" s="14">
        <f t="shared" si="2"/>
        <v>100</v>
      </c>
      <c r="J49" s="14">
        <f t="shared" si="3"/>
        <v>1.5</v>
      </c>
    </row>
    <row r="50" spans="1:11" ht="25.5" x14ac:dyDescent="0.25">
      <c r="A50" s="4" t="s">
        <v>127</v>
      </c>
      <c r="B50" s="5" t="s">
        <v>49</v>
      </c>
      <c r="C50" s="9" t="s">
        <v>50</v>
      </c>
      <c r="D50" s="9" t="s">
        <v>51</v>
      </c>
      <c r="E50" s="30">
        <v>1351288.6429999999</v>
      </c>
      <c r="F50" s="30">
        <v>19890.832999999999</v>
      </c>
      <c r="G50" s="30">
        <v>19890.832999999999</v>
      </c>
      <c r="H50" s="15">
        <f t="shared" si="1"/>
        <v>1.5</v>
      </c>
      <c r="I50" s="15">
        <f t="shared" si="2"/>
        <v>100</v>
      </c>
      <c r="J50" s="15">
        <f t="shared" si="3"/>
        <v>1.5</v>
      </c>
      <c r="K50" s="6"/>
    </row>
    <row r="51" spans="1:11" ht="38.25" x14ac:dyDescent="0.25">
      <c r="A51" s="3" t="s">
        <v>44</v>
      </c>
      <c r="B51" s="10"/>
      <c r="C51" s="11"/>
      <c r="D51" s="11"/>
      <c r="E51" s="14">
        <f>E52</f>
        <v>73563.8</v>
      </c>
      <c r="F51" s="14">
        <f t="shared" ref="F51:G51" si="24">F52</f>
        <v>0</v>
      </c>
      <c r="G51" s="14">
        <f t="shared" si="24"/>
        <v>0</v>
      </c>
      <c r="H51" s="14">
        <f t="shared" si="1"/>
        <v>0</v>
      </c>
      <c r="I51" s="14" t="s">
        <v>143</v>
      </c>
      <c r="J51" s="14">
        <f t="shared" si="3"/>
        <v>0</v>
      </c>
    </row>
    <row r="52" spans="1:11" ht="25.5" x14ac:dyDescent="0.25">
      <c r="A52" s="28" t="s">
        <v>120</v>
      </c>
      <c r="B52" s="5" t="s">
        <v>29</v>
      </c>
      <c r="C52" s="9" t="s">
        <v>30</v>
      </c>
      <c r="D52" s="9" t="s">
        <v>45</v>
      </c>
      <c r="E52" s="30">
        <v>73563.8</v>
      </c>
      <c r="F52" s="30">
        <v>0</v>
      </c>
      <c r="G52" s="30">
        <v>0</v>
      </c>
      <c r="H52" s="31">
        <f t="shared" si="1"/>
        <v>0</v>
      </c>
      <c r="I52" s="31" t="s">
        <v>143</v>
      </c>
      <c r="J52" s="31">
        <f t="shared" si="3"/>
        <v>0</v>
      </c>
      <c r="K52" s="6"/>
    </row>
    <row r="53" spans="1:11" ht="25.5" x14ac:dyDescent="0.25">
      <c r="A53" s="3" t="s">
        <v>62</v>
      </c>
      <c r="B53" s="10"/>
      <c r="C53" s="11"/>
      <c r="D53" s="11"/>
      <c r="E53" s="14">
        <f>E54</f>
        <v>56736</v>
      </c>
      <c r="F53" s="14">
        <f t="shared" ref="F53:G53" si="25">F54</f>
        <v>48442.2</v>
      </c>
      <c r="G53" s="14">
        <f t="shared" si="25"/>
        <v>68390.3</v>
      </c>
      <c r="H53" s="14">
        <f t="shared" si="1"/>
        <v>85.4</v>
      </c>
      <c r="I53" s="14">
        <f t="shared" si="2"/>
        <v>141.19999999999999</v>
      </c>
      <c r="J53" s="14">
        <f t="shared" si="3"/>
        <v>120.5</v>
      </c>
    </row>
    <row r="54" spans="1:11" ht="38.25" x14ac:dyDescent="0.25">
      <c r="A54" s="4" t="s">
        <v>128</v>
      </c>
      <c r="B54" s="5" t="s">
        <v>63</v>
      </c>
      <c r="C54" s="9" t="s">
        <v>64</v>
      </c>
      <c r="D54" s="9" t="s">
        <v>65</v>
      </c>
      <c r="E54" s="30">
        <v>56736.042000000001</v>
      </c>
      <c r="F54" s="30">
        <v>48442.188000000002</v>
      </c>
      <c r="G54" s="30">
        <v>68390.312999999995</v>
      </c>
      <c r="H54" s="15">
        <f t="shared" si="1"/>
        <v>85.4</v>
      </c>
      <c r="I54" s="15">
        <f t="shared" si="2"/>
        <v>141.19999999999999</v>
      </c>
      <c r="J54" s="15">
        <f t="shared" si="3"/>
        <v>120.5</v>
      </c>
      <c r="K54" s="6"/>
    </row>
    <row r="55" spans="1:11" x14ac:dyDescent="0.25">
      <c r="A55" s="3" t="s">
        <v>95</v>
      </c>
      <c r="B55" s="10"/>
      <c r="C55" s="11"/>
      <c r="D55" s="11"/>
      <c r="E55" s="14">
        <f>E56</f>
        <v>29116.799999999999</v>
      </c>
      <c r="F55" s="14">
        <f t="shared" ref="F55:G55" si="26">F56</f>
        <v>25047</v>
      </c>
      <c r="G55" s="14">
        <f t="shared" si="26"/>
        <v>100271.3</v>
      </c>
      <c r="H55" s="14">
        <f t="shared" si="1"/>
        <v>86</v>
      </c>
      <c r="I55" s="14">
        <f t="shared" si="2"/>
        <v>400.3</v>
      </c>
      <c r="J55" s="14">
        <f t="shared" si="3"/>
        <v>344.4</v>
      </c>
    </row>
    <row r="56" spans="1:11" ht="25.5" x14ac:dyDescent="0.25">
      <c r="A56" s="4" t="s">
        <v>129</v>
      </c>
      <c r="B56" s="5" t="s">
        <v>92</v>
      </c>
      <c r="C56" s="9" t="s">
        <v>96</v>
      </c>
      <c r="D56" s="9" t="s">
        <v>97</v>
      </c>
      <c r="E56" s="30">
        <v>29116.799999999999</v>
      </c>
      <c r="F56" s="30">
        <v>25047</v>
      </c>
      <c r="G56" s="30">
        <v>100271.3</v>
      </c>
      <c r="H56" s="15">
        <f t="shared" si="1"/>
        <v>86</v>
      </c>
      <c r="I56" s="15">
        <f t="shared" si="2"/>
        <v>400.3</v>
      </c>
      <c r="J56" s="15">
        <f t="shared" si="3"/>
        <v>344.4</v>
      </c>
      <c r="K56" s="6"/>
    </row>
    <row r="57" spans="1:11" x14ac:dyDescent="0.25">
      <c r="A57" s="3" t="s">
        <v>91</v>
      </c>
      <c r="B57" s="10"/>
      <c r="C57" s="11"/>
      <c r="D57" s="11"/>
      <c r="E57" s="14">
        <f>E58</f>
        <v>0</v>
      </c>
      <c r="F57" s="14">
        <f t="shared" ref="F57:G57" si="27">F58</f>
        <v>14400</v>
      </c>
      <c r="G57" s="14">
        <f t="shared" si="27"/>
        <v>68850</v>
      </c>
      <c r="H57" s="14" t="s">
        <v>143</v>
      </c>
      <c r="I57" s="14">
        <f t="shared" ref="I57:I87" si="28">G57/F57*100</f>
        <v>478.1</v>
      </c>
      <c r="J57" s="14" t="s">
        <v>143</v>
      </c>
    </row>
    <row r="58" spans="1:11" ht="25.5" x14ac:dyDescent="0.25">
      <c r="A58" s="4" t="s">
        <v>130</v>
      </c>
      <c r="B58" s="5" t="s">
        <v>92</v>
      </c>
      <c r="C58" s="9" t="s">
        <v>93</v>
      </c>
      <c r="D58" s="9" t="s">
        <v>94</v>
      </c>
      <c r="E58" s="30">
        <v>0</v>
      </c>
      <c r="F58" s="30">
        <v>14400</v>
      </c>
      <c r="G58" s="30">
        <v>68850</v>
      </c>
      <c r="H58" s="15" t="s">
        <v>143</v>
      </c>
      <c r="I58" s="15">
        <f t="shared" si="28"/>
        <v>478.1</v>
      </c>
      <c r="J58" s="15" t="s">
        <v>143</v>
      </c>
      <c r="K58" s="6"/>
    </row>
    <row r="59" spans="1:11" x14ac:dyDescent="0.25">
      <c r="A59" s="3" t="s">
        <v>59</v>
      </c>
      <c r="B59" s="10"/>
      <c r="C59" s="11"/>
      <c r="D59" s="11"/>
      <c r="E59" s="14">
        <f>E60</f>
        <v>2200</v>
      </c>
      <c r="F59" s="14">
        <f t="shared" ref="F59:G59" si="29">F60</f>
        <v>2200</v>
      </c>
      <c r="G59" s="14">
        <f t="shared" si="29"/>
        <v>2200</v>
      </c>
      <c r="H59" s="14">
        <f t="shared" ref="H59:H87" si="30">F59/E59*100</f>
        <v>100</v>
      </c>
      <c r="I59" s="14">
        <f t="shared" si="28"/>
        <v>100</v>
      </c>
      <c r="J59" s="14">
        <f t="shared" ref="J59:J87" si="31">G59/E59*100</f>
        <v>100</v>
      </c>
    </row>
    <row r="60" spans="1:11" ht="51" x14ac:dyDescent="0.25">
      <c r="A60" s="4" t="s">
        <v>131</v>
      </c>
      <c r="B60" s="5" t="s">
        <v>49</v>
      </c>
      <c r="C60" s="9" t="s">
        <v>60</v>
      </c>
      <c r="D60" s="9" t="s">
        <v>61</v>
      </c>
      <c r="E60" s="30">
        <v>2200</v>
      </c>
      <c r="F60" s="30">
        <v>2200</v>
      </c>
      <c r="G60" s="30">
        <v>2200</v>
      </c>
      <c r="H60" s="15">
        <f t="shared" si="30"/>
        <v>100</v>
      </c>
      <c r="I60" s="15">
        <f t="shared" si="28"/>
        <v>100</v>
      </c>
      <c r="J60" s="15">
        <f t="shared" si="31"/>
        <v>100</v>
      </c>
      <c r="K60" s="6"/>
    </row>
    <row r="61" spans="1:11" x14ac:dyDescent="0.25">
      <c r="A61" s="3" t="s">
        <v>20</v>
      </c>
      <c r="B61" s="10"/>
      <c r="C61" s="11"/>
      <c r="D61" s="11"/>
      <c r="E61" s="14">
        <f>E62+E63</f>
        <v>405703.7</v>
      </c>
      <c r="F61" s="14">
        <f t="shared" ref="F61:G61" si="32">F62+F63</f>
        <v>305864.2</v>
      </c>
      <c r="G61" s="14">
        <f t="shared" si="32"/>
        <v>28663.4</v>
      </c>
      <c r="H61" s="14">
        <f t="shared" si="30"/>
        <v>75.400000000000006</v>
      </c>
      <c r="I61" s="14">
        <f t="shared" si="28"/>
        <v>9.4</v>
      </c>
      <c r="J61" s="14">
        <f t="shared" si="31"/>
        <v>7.1</v>
      </c>
    </row>
    <row r="62" spans="1:11" ht="25.5" x14ac:dyDescent="0.25">
      <c r="A62" s="4" t="s">
        <v>132</v>
      </c>
      <c r="B62" s="5" t="s">
        <v>1</v>
      </c>
      <c r="C62" s="9" t="s">
        <v>21</v>
      </c>
      <c r="D62" s="9" t="s">
        <v>22</v>
      </c>
      <c r="E62" s="30">
        <v>315228.49154000002</v>
      </c>
      <c r="F62" s="30">
        <v>277744.40299999999</v>
      </c>
      <c r="G62" s="30">
        <v>0</v>
      </c>
      <c r="H62" s="15">
        <f t="shared" si="30"/>
        <v>88.1</v>
      </c>
      <c r="I62" s="15">
        <f t="shared" si="28"/>
        <v>0</v>
      </c>
      <c r="J62" s="15">
        <f t="shared" si="31"/>
        <v>0</v>
      </c>
      <c r="K62" s="6"/>
    </row>
    <row r="63" spans="1:11" ht="25.5" x14ac:dyDescent="0.25">
      <c r="A63" s="4" t="s">
        <v>132</v>
      </c>
      <c r="B63" s="5" t="s">
        <v>87</v>
      </c>
      <c r="C63" s="9" t="s">
        <v>21</v>
      </c>
      <c r="D63" s="9" t="s">
        <v>22</v>
      </c>
      <c r="E63" s="30">
        <v>90475.199999999997</v>
      </c>
      <c r="F63" s="30">
        <v>28119.8</v>
      </c>
      <c r="G63" s="30">
        <v>28663.4</v>
      </c>
      <c r="H63" s="15">
        <f t="shared" si="30"/>
        <v>31.1</v>
      </c>
      <c r="I63" s="15">
        <f t="shared" si="28"/>
        <v>101.9</v>
      </c>
      <c r="J63" s="15">
        <f t="shared" si="31"/>
        <v>31.7</v>
      </c>
      <c r="K63" s="6"/>
    </row>
    <row r="64" spans="1:11" x14ac:dyDescent="0.25">
      <c r="A64" s="3" t="s">
        <v>40</v>
      </c>
      <c r="B64" s="10"/>
      <c r="C64" s="11"/>
      <c r="D64" s="11"/>
      <c r="E64" s="14">
        <f>E65+E66</f>
        <v>29905.7</v>
      </c>
      <c r="F64" s="14">
        <f t="shared" ref="F64:G64" si="33">F65+F66</f>
        <v>29905.8</v>
      </c>
      <c r="G64" s="14">
        <f t="shared" si="33"/>
        <v>29905.8</v>
      </c>
      <c r="H64" s="14">
        <f t="shared" si="30"/>
        <v>100</v>
      </c>
      <c r="I64" s="14">
        <f t="shared" si="28"/>
        <v>100</v>
      </c>
      <c r="J64" s="14">
        <f t="shared" si="31"/>
        <v>100</v>
      </c>
    </row>
    <row r="65" spans="1:11" ht="25.5" x14ac:dyDescent="0.25">
      <c r="A65" s="4" t="s">
        <v>133</v>
      </c>
      <c r="B65" s="5" t="s">
        <v>29</v>
      </c>
      <c r="C65" s="9" t="s">
        <v>30</v>
      </c>
      <c r="D65" s="9" t="s">
        <v>41</v>
      </c>
      <c r="E65" s="30">
        <v>251.3</v>
      </c>
      <c r="F65" s="30">
        <v>251.4</v>
      </c>
      <c r="G65" s="30">
        <v>251.4</v>
      </c>
      <c r="H65" s="15">
        <f t="shared" si="30"/>
        <v>100</v>
      </c>
      <c r="I65" s="15">
        <f t="shared" si="28"/>
        <v>100</v>
      </c>
      <c r="J65" s="15">
        <f t="shared" si="31"/>
        <v>100</v>
      </c>
      <c r="K65" s="6"/>
    </row>
    <row r="66" spans="1:11" ht="25.5" x14ac:dyDescent="0.25">
      <c r="A66" s="4" t="s">
        <v>122</v>
      </c>
      <c r="B66" s="5" t="s">
        <v>100</v>
      </c>
      <c r="C66" s="9" t="s">
        <v>101</v>
      </c>
      <c r="D66" s="9" t="s">
        <v>41</v>
      </c>
      <c r="E66" s="30">
        <v>29654.375</v>
      </c>
      <c r="F66" s="30">
        <v>29654.375</v>
      </c>
      <c r="G66" s="30">
        <v>29654.375</v>
      </c>
      <c r="H66" s="15">
        <f t="shared" si="30"/>
        <v>100</v>
      </c>
      <c r="I66" s="15">
        <f t="shared" si="28"/>
        <v>100</v>
      </c>
      <c r="J66" s="15">
        <f t="shared" si="31"/>
        <v>100</v>
      </c>
      <c r="K66" s="6"/>
    </row>
    <row r="67" spans="1:11" x14ac:dyDescent="0.25">
      <c r="A67" s="3" t="s">
        <v>42</v>
      </c>
      <c r="B67" s="10"/>
      <c r="C67" s="11"/>
      <c r="D67" s="11"/>
      <c r="E67" s="14">
        <f>E68</f>
        <v>9105</v>
      </c>
      <c r="F67" s="14">
        <f t="shared" ref="F67:G67" si="34">F68</f>
        <v>9105</v>
      </c>
      <c r="G67" s="14">
        <f t="shared" si="34"/>
        <v>9105</v>
      </c>
      <c r="H67" s="14">
        <f t="shared" si="30"/>
        <v>100</v>
      </c>
      <c r="I67" s="14">
        <f t="shared" si="28"/>
        <v>100</v>
      </c>
      <c r="J67" s="14">
        <f t="shared" si="31"/>
        <v>100</v>
      </c>
    </row>
    <row r="68" spans="1:11" ht="25.5" x14ac:dyDescent="0.25">
      <c r="A68" s="4" t="s">
        <v>120</v>
      </c>
      <c r="B68" s="5" t="s">
        <v>29</v>
      </c>
      <c r="C68" s="9" t="s">
        <v>30</v>
      </c>
      <c r="D68" s="9" t="s">
        <v>43</v>
      </c>
      <c r="E68" s="30">
        <v>9105</v>
      </c>
      <c r="F68" s="30">
        <v>9105</v>
      </c>
      <c r="G68" s="30">
        <v>9105</v>
      </c>
      <c r="H68" s="15">
        <f t="shared" si="30"/>
        <v>100</v>
      </c>
      <c r="I68" s="15">
        <f t="shared" si="28"/>
        <v>100</v>
      </c>
      <c r="J68" s="15">
        <f t="shared" si="31"/>
        <v>100</v>
      </c>
      <c r="K68" s="6"/>
    </row>
    <row r="69" spans="1:11" x14ac:dyDescent="0.25">
      <c r="A69" s="3" t="s">
        <v>54</v>
      </c>
      <c r="B69" s="10"/>
      <c r="C69" s="11"/>
      <c r="D69" s="11"/>
      <c r="E69" s="14">
        <f>E70+E71</f>
        <v>290017.8</v>
      </c>
      <c r="F69" s="14">
        <f t="shared" ref="F69:G69" si="35">F70+F71</f>
        <v>47066.400000000001</v>
      </c>
      <c r="G69" s="14">
        <f t="shared" si="35"/>
        <v>6315.5</v>
      </c>
      <c r="H69" s="14">
        <f t="shared" si="30"/>
        <v>16.2</v>
      </c>
      <c r="I69" s="14">
        <f t="shared" si="28"/>
        <v>13.4</v>
      </c>
      <c r="J69" s="14">
        <f t="shared" si="31"/>
        <v>2.2000000000000002</v>
      </c>
    </row>
    <row r="70" spans="1:11" ht="25.5" x14ac:dyDescent="0.25">
      <c r="A70" s="4" t="s">
        <v>127</v>
      </c>
      <c r="B70" s="5" t="s">
        <v>49</v>
      </c>
      <c r="C70" s="9" t="s">
        <v>50</v>
      </c>
      <c r="D70" s="9" t="s">
        <v>55</v>
      </c>
      <c r="E70" s="30">
        <v>6470.7</v>
      </c>
      <c r="F70" s="30">
        <v>47066.446000000004</v>
      </c>
      <c r="G70" s="30">
        <v>6315.5</v>
      </c>
      <c r="H70" s="15">
        <f t="shared" si="30"/>
        <v>727.4</v>
      </c>
      <c r="I70" s="15">
        <f t="shared" si="28"/>
        <v>13.4</v>
      </c>
      <c r="J70" s="15">
        <f t="shared" si="31"/>
        <v>97.6</v>
      </c>
      <c r="K70" s="6"/>
    </row>
    <row r="71" spans="1:11" ht="51" x14ac:dyDescent="0.25">
      <c r="A71" s="28" t="s">
        <v>131</v>
      </c>
      <c r="B71" s="5" t="s">
        <v>49</v>
      </c>
      <c r="C71" s="9" t="s">
        <v>60</v>
      </c>
      <c r="D71" s="9" t="s">
        <v>55</v>
      </c>
      <c r="E71" s="30">
        <v>283547.09999999998</v>
      </c>
      <c r="F71" s="30">
        <v>0</v>
      </c>
      <c r="G71" s="30">
        <v>0</v>
      </c>
      <c r="H71" s="15" t="s">
        <v>143</v>
      </c>
      <c r="I71" s="15" t="s">
        <v>143</v>
      </c>
      <c r="J71" s="15" t="s">
        <v>143</v>
      </c>
      <c r="K71" s="6"/>
    </row>
    <row r="72" spans="1:11" ht="25.5" x14ac:dyDescent="0.25">
      <c r="A72" s="3" t="s">
        <v>104</v>
      </c>
      <c r="B72" s="10"/>
      <c r="C72" s="11"/>
      <c r="D72" s="11"/>
      <c r="E72" s="14">
        <f>E73+E74</f>
        <v>1841979.2</v>
      </c>
      <c r="F72" s="14">
        <f t="shared" ref="F72:G72" si="36">F73+F74</f>
        <v>1891973.6</v>
      </c>
      <c r="G72" s="14">
        <f t="shared" si="36"/>
        <v>1905147.6</v>
      </c>
      <c r="H72" s="14">
        <f t="shared" si="30"/>
        <v>102.7</v>
      </c>
      <c r="I72" s="14">
        <f t="shared" si="28"/>
        <v>100.7</v>
      </c>
      <c r="J72" s="14">
        <f t="shared" si="31"/>
        <v>103.4</v>
      </c>
    </row>
    <row r="73" spans="1:11" ht="25.5" x14ac:dyDescent="0.25">
      <c r="A73" s="4" t="s">
        <v>134</v>
      </c>
      <c r="B73" s="5" t="s">
        <v>100</v>
      </c>
      <c r="C73" s="9" t="s">
        <v>105</v>
      </c>
      <c r="D73" s="9" t="s">
        <v>106</v>
      </c>
      <c r="E73" s="30">
        <v>150000</v>
      </c>
      <c r="F73" s="30">
        <v>150000</v>
      </c>
      <c r="G73" s="30">
        <v>150000</v>
      </c>
      <c r="H73" s="15">
        <f t="shared" si="30"/>
        <v>100</v>
      </c>
      <c r="I73" s="15">
        <f t="shared" si="28"/>
        <v>100</v>
      </c>
      <c r="J73" s="15">
        <f t="shared" si="31"/>
        <v>100</v>
      </c>
      <c r="K73" s="6"/>
    </row>
    <row r="74" spans="1:11" ht="25.5" x14ac:dyDescent="0.25">
      <c r="A74" s="4" t="s">
        <v>135</v>
      </c>
      <c r="B74" s="5" t="s">
        <v>100</v>
      </c>
      <c r="C74" s="9" t="s">
        <v>107</v>
      </c>
      <c r="D74" s="9" t="s">
        <v>106</v>
      </c>
      <c r="E74" s="30">
        <v>1691979.2279999999</v>
      </c>
      <c r="F74" s="30">
        <v>1741973.628</v>
      </c>
      <c r="G74" s="30">
        <v>1755147.628</v>
      </c>
      <c r="H74" s="15">
        <f t="shared" si="30"/>
        <v>103</v>
      </c>
      <c r="I74" s="15">
        <f t="shared" si="28"/>
        <v>100.8</v>
      </c>
      <c r="J74" s="15">
        <f t="shared" si="31"/>
        <v>103.7</v>
      </c>
      <c r="K74" s="6"/>
    </row>
    <row r="75" spans="1:11" ht="13.5" customHeight="1" x14ac:dyDescent="0.25">
      <c r="A75" s="3" t="s">
        <v>14</v>
      </c>
      <c r="B75" s="10"/>
      <c r="C75" s="11"/>
      <c r="D75" s="11"/>
      <c r="E75" s="14">
        <f>E76</f>
        <v>483372.9</v>
      </c>
      <c r="F75" s="14">
        <f t="shared" ref="F75:G75" si="37">F76</f>
        <v>393835</v>
      </c>
      <c r="G75" s="14">
        <f t="shared" si="37"/>
        <v>393835</v>
      </c>
      <c r="H75" s="14">
        <f t="shared" si="30"/>
        <v>81.5</v>
      </c>
      <c r="I75" s="14">
        <f t="shared" si="28"/>
        <v>100</v>
      </c>
      <c r="J75" s="14">
        <f t="shared" si="31"/>
        <v>81.5</v>
      </c>
    </row>
    <row r="76" spans="1:11" ht="25.5" x14ac:dyDescent="0.25">
      <c r="A76" s="4" t="s">
        <v>136</v>
      </c>
      <c r="B76" s="5" t="s">
        <v>1</v>
      </c>
      <c r="C76" s="9" t="s">
        <v>15</v>
      </c>
      <c r="D76" s="9" t="s">
        <v>16</v>
      </c>
      <c r="E76" s="30">
        <v>483372.94844000001</v>
      </c>
      <c r="F76" s="30">
        <v>393835.01938000001</v>
      </c>
      <c r="G76" s="30">
        <v>393835.01938000001</v>
      </c>
      <c r="H76" s="15">
        <f t="shared" si="30"/>
        <v>81.5</v>
      </c>
      <c r="I76" s="15">
        <f t="shared" si="28"/>
        <v>100</v>
      </c>
      <c r="J76" s="15">
        <f t="shared" si="31"/>
        <v>81.5</v>
      </c>
      <c r="K76" s="6"/>
    </row>
    <row r="77" spans="1:11" ht="12.75" customHeight="1" x14ac:dyDescent="0.25">
      <c r="A77" s="3" t="s">
        <v>89</v>
      </c>
      <c r="B77" s="10"/>
      <c r="C77" s="11"/>
      <c r="D77" s="11"/>
      <c r="E77" s="14">
        <f>E78</f>
        <v>1000</v>
      </c>
      <c r="F77" s="14">
        <f t="shared" ref="F77:G77" si="38">F78</f>
        <v>2000</v>
      </c>
      <c r="G77" s="14">
        <f t="shared" si="38"/>
        <v>0</v>
      </c>
      <c r="H77" s="14">
        <f t="shared" si="30"/>
        <v>200</v>
      </c>
      <c r="I77" s="14" t="s">
        <v>143</v>
      </c>
      <c r="J77" s="14">
        <f t="shared" si="31"/>
        <v>0</v>
      </c>
    </row>
    <row r="78" spans="1:11" ht="25.5" x14ac:dyDescent="0.25">
      <c r="A78" s="4" t="s">
        <v>124</v>
      </c>
      <c r="B78" s="5" t="s">
        <v>88</v>
      </c>
      <c r="C78" s="9" t="s">
        <v>18</v>
      </c>
      <c r="D78" s="9" t="s">
        <v>90</v>
      </c>
      <c r="E78" s="30">
        <v>1000</v>
      </c>
      <c r="F78" s="30">
        <v>2000</v>
      </c>
      <c r="G78" s="30">
        <v>0</v>
      </c>
      <c r="H78" s="15">
        <f t="shared" si="30"/>
        <v>200</v>
      </c>
      <c r="I78" s="15" t="s">
        <v>143</v>
      </c>
      <c r="J78" s="15">
        <f t="shared" si="31"/>
        <v>0</v>
      </c>
      <c r="K78" s="6"/>
    </row>
    <row r="79" spans="1:11" ht="13.5" customHeight="1" x14ac:dyDescent="0.25">
      <c r="A79" s="3" t="s">
        <v>9</v>
      </c>
      <c r="B79" s="10"/>
      <c r="C79" s="11"/>
      <c r="D79" s="11"/>
      <c r="E79" s="14">
        <f>E80</f>
        <v>390552.2</v>
      </c>
      <c r="F79" s="14">
        <f t="shared" ref="F79:G79" si="39">F80</f>
        <v>526467.69999999995</v>
      </c>
      <c r="G79" s="14">
        <f t="shared" si="39"/>
        <v>534280.30000000005</v>
      </c>
      <c r="H79" s="14">
        <f t="shared" si="30"/>
        <v>134.80000000000001</v>
      </c>
      <c r="I79" s="14">
        <f t="shared" si="28"/>
        <v>101.5</v>
      </c>
      <c r="J79" s="14">
        <f t="shared" si="31"/>
        <v>136.80000000000001</v>
      </c>
    </row>
    <row r="80" spans="1:11" ht="38.25" x14ac:dyDescent="0.25">
      <c r="A80" s="4" t="s">
        <v>121</v>
      </c>
      <c r="B80" s="5" t="s">
        <v>1</v>
      </c>
      <c r="C80" s="9" t="s">
        <v>5</v>
      </c>
      <c r="D80" s="9" t="s">
        <v>10</v>
      </c>
      <c r="E80" s="30">
        <v>390552.1875</v>
      </c>
      <c r="F80" s="30">
        <v>526467.70833000005</v>
      </c>
      <c r="G80" s="30">
        <v>534280.3125</v>
      </c>
      <c r="H80" s="15">
        <f t="shared" si="30"/>
        <v>134.80000000000001</v>
      </c>
      <c r="I80" s="15">
        <f t="shared" si="28"/>
        <v>101.5</v>
      </c>
      <c r="J80" s="15">
        <f t="shared" si="31"/>
        <v>136.80000000000001</v>
      </c>
      <c r="K80" s="6"/>
    </row>
    <row r="81" spans="1:11" ht="12" customHeight="1" x14ac:dyDescent="0.25">
      <c r="A81" s="3" t="s">
        <v>11</v>
      </c>
      <c r="B81" s="10"/>
      <c r="C81" s="11"/>
      <c r="D81" s="11"/>
      <c r="E81" s="14">
        <f>E82</f>
        <v>203789.7</v>
      </c>
      <c r="F81" s="14">
        <f t="shared" ref="F81:G81" si="40">F82</f>
        <v>0</v>
      </c>
      <c r="G81" s="14">
        <f t="shared" si="40"/>
        <v>0</v>
      </c>
      <c r="H81" s="14">
        <f t="shared" si="30"/>
        <v>0</v>
      </c>
      <c r="I81" s="14" t="s">
        <v>143</v>
      </c>
      <c r="J81" s="14">
        <f t="shared" si="31"/>
        <v>0</v>
      </c>
    </row>
    <row r="82" spans="1:11" ht="25.5" x14ac:dyDescent="0.25">
      <c r="A82" s="28" t="s">
        <v>137</v>
      </c>
      <c r="B82" s="5" t="s">
        <v>1</v>
      </c>
      <c r="C82" s="9" t="s">
        <v>12</v>
      </c>
      <c r="D82" s="9" t="s">
        <v>13</v>
      </c>
      <c r="E82" s="30">
        <v>203789.7</v>
      </c>
      <c r="F82" s="30">
        <v>0</v>
      </c>
      <c r="G82" s="30">
        <v>0</v>
      </c>
      <c r="H82" s="31">
        <f t="shared" si="30"/>
        <v>0</v>
      </c>
      <c r="I82" s="31" t="s">
        <v>143</v>
      </c>
      <c r="J82" s="31">
        <f t="shared" si="31"/>
        <v>0</v>
      </c>
      <c r="K82" s="6"/>
    </row>
    <row r="83" spans="1:11" ht="11.25" customHeight="1" x14ac:dyDescent="0.25">
      <c r="A83" s="3" t="s">
        <v>98</v>
      </c>
      <c r="B83" s="10"/>
      <c r="C83" s="11"/>
      <c r="D83" s="11"/>
      <c r="E83" s="14">
        <f>E84</f>
        <v>13560</v>
      </c>
      <c r="F83" s="14">
        <f t="shared" ref="F83:G83" si="41">F84</f>
        <v>13560</v>
      </c>
      <c r="G83" s="14">
        <f t="shared" si="41"/>
        <v>13560</v>
      </c>
      <c r="H83" s="14">
        <f t="shared" si="30"/>
        <v>100</v>
      </c>
      <c r="I83" s="14" t="s">
        <v>143</v>
      </c>
      <c r="J83" s="14">
        <f t="shared" si="31"/>
        <v>100</v>
      </c>
    </row>
    <row r="84" spans="1:11" ht="25.5" x14ac:dyDescent="0.25">
      <c r="A84" s="4" t="s">
        <v>137</v>
      </c>
      <c r="B84" s="5" t="s">
        <v>92</v>
      </c>
      <c r="C84" s="9" t="s">
        <v>12</v>
      </c>
      <c r="D84" s="9" t="s">
        <v>99</v>
      </c>
      <c r="E84" s="30">
        <v>13560</v>
      </c>
      <c r="F84" s="30">
        <v>13560</v>
      </c>
      <c r="G84" s="30">
        <v>13560</v>
      </c>
      <c r="H84" s="15">
        <f t="shared" si="30"/>
        <v>100</v>
      </c>
      <c r="I84" s="15" t="s">
        <v>143</v>
      </c>
      <c r="J84" s="15">
        <f t="shared" si="31"/>
        <v>100</v>
      </c>
      <c r="K84" s="6"/>
    </row>
    <row r="85" spans="1:11" ht="12" customHeight="1" x14ac:dyDescent="0.25">
      <c r="A85" s="3" t="s">
        <v>74</v>
      </c>
      <c r="B85" s="10"/>
      <c r="C85" s="11"/>
      <c r="D85" s="11"/>
      <c r="E85" s="14">
        <f>E86</f>
        <v>0</v>
      </c>
      <c r="F85" s="14">
        <f t="shared" ref="F85:G85" si="42">F86</f>
        <v>39560.400000000001</v>
      </c>
      <c r="G85" s="14">
        <f t="shared" si="42"/>
        <v>57581.3</v>
      </c>
      <c r="H85" s="14" t="s">
        <v>143</v>
      </c>
      <c r="I85" s="14">
        <f t="shared" si="28"/>
        <v>145.6</v>
      </c>
      <c r="J85" s="14" t="s">
        <v>143</v>
      </c>
    </row>
    <row r="86" spans="1:11" ht="38.25" x14ac:dyDescent="0.25">
      <c r="A86" s="17" t="s">
        <v>114</v>
      </c>
      <c r="B86" s="5" t="s">
        <v>63</v>
      </c>
      <c r="C86" s="9" t="s">
        <v>64</v>
      </c>
      <c r="D86" s="9" t="s">
        <v>75</v>
      </c>
      <c r="E86" s="30">
        <v>0</v>
      </c>
      <c r="F86" s="30">
        <v>39560.417000000001</v>
      </c>
      <c r="G86" s="30">
        <v>57581.25</v>
      </c>
      <c r="H86" s="15" t="s">
        <v>143</v>
      </c>
      <c r="I86" s="15" t="s">
        <v>143</v>
      </c>
      <c r="J86" s="15" t="s">
        <v>143</v>
      </c>
      <c r="K86" s="6"/>
    </row>
    <row r="87" spans="1:11" ht="16.5" x14ac:dyDescent="0.25">
      <c r="A87" s="19" t="s">
        <v>145</v>
      </c>
      <c r="B87" s="20"/>
      <c r="C87" s="20"/>
      <c r="D87" s="20"/>
      <c r="E87" s="21">
        <v>10369065.699999999</v>
      </c>
      <c r="F87" s="21">
        <v>7185869.5999999996</v>
      </c>
      <c r="G87" s="21">
        <v>6757514.4000000004</v>
      </c>
      <c r="H87" s="21">
        <f t="shared" si="30"/>
        <v>69.3</v>
      </c>
      <c r="I87" s="21">
        <f t="shared" si="28"/>
        <v>94</v>
      </c>
      <c r="J87" s="21">
        <f t="shared" si="31"/>
        <v>65.2</v>
      </c>
    </row>
    <row r="88" spans="1:11" s="1" customFormat="1" ht="25.5" x14ac:dyDescent="0.2">
      <c r="A88" s="3" t="s">
        <v>72</v>
      </c>
      <c r="B88" s="8"/>
      <c r="C88" s="8"/>
      <c r="D88" s="8"/>
      <c r="E88" s="12">
        <f>E89</f>
        <v>54194.2</v>
      </c>
      <c r="F88" s="12">
        <f t="shared" ref="F88:G88" si="43">F89</f>
        <v>85538.7</v>
      </c>
      <c r="G88" s="12">
        <f t="shared" si="43"/>
        <v>83406.2</v>
      </c>
      <c r="H88" s="12">
        <f>F88/E88*100</f>
        <v>157.80000000000001</v>
      </c>
      <c r="I88" s="12">
        <f>G88/F88*100</f>
        <v>97.5</v>
      </c>
      <c r="J88" s="12">
        <f>G88/E88*100</f>
        <v>153.9</v>
      </c>
    </row>
    <row r="89" spans="1:11" ht="38.25" x14ac:dyDescent="0.25">
      <c r="A89" s="18" t="s">
        <v>114</v>
      </c>
      <c r="B89" s="5" t="s">
        <v>63</v>
      </c>
      <c r="C89" s="9" t="s">
        <v>64</v>
      </c>
      <c r="D89" s="9" t="s">
        <v>73</v>
      </c>
      <c r="E89" s="30">
        <v>54194.203000000001</v>
      </c>
      <c r="F89" s="30">
        <v>85538.721999999994</v>
      </c>
      <c r="G89" s="30">
        <v>83406.187000000005</v>
      </c>
      <c r="H89" s="13">
        <f t="shared" ref="H89:H96" si="44">F89/E89*100</f>
        <v>157.80000000000001</v>
      </c>
      <c r="I89" s="13">
        <f t="shared" ref="I89:I96" si="45">G89/F89*100</f>
        <v>97.5</v>
      </c>
      <c r="J89" s="13">
        <f t="shared" ref="J89:J96" si="46">G89/E89*100</f>
        <v>153.9</v>
      </c>
      <c r="K89" s="6"/>
    </row>
    <row r="90" spans="1:11" s="1" customFormat="1" ht="51" x14ac:dyDescent="0.2">
      <c r="A90" s="3" t="s">
        <v>66</v>
      </c>
      <c r="B90" s="10"/>
      <c r="C90" s="11"/>
      <c r="D90" s="11"/>
      <c r="E90" s="14">
        <f>E91</f>
        <v>522792.9</v>
      </c>
      <c r="F90" s="14">
        <f t="shared" ref="F90:G90" si="47">F91</f>
        <v>529185.9</v>
      </c>
      <c r="G90" s="14">
        <f t="shared" si="47"/>
        <v>533375.19999999995</v>
      </c>
      <c r="H90" s="14">
        <f t="shared" si="44"/>
        <v>101.2</v>
      </c>
      <c r="I90" s="14">
        <f t="shared" si="45"/>
        <v>100.8</v>
      </c>
      <c r="J90" s="14">
        <f t="shared" si="46"/>
        <v>102</v>
      </c>
    </row>
    <row r="91" spans="1:11" ht="38.25" x14ac:dyDescent="0.25">
      <c r="A91" s="18" t="s">
        <v>114</v>
      </c>
      <c r="B91" s="5" t="s">
        <v>63</v>
      </c>
      <c r="C91" s="9" t="s">
        <v>64</v>
      </c>
      <c r="D91" s="9" t="s">
        <v>67</v>
      </c>
      <c r="E91" s="30">
        <v>522792.87199999997</v>
      </c>
      <c r="F91" s="30">
        <v>529185.929</v>
      </c>
      <c r="G91" s="30">
        <v>533375.196</v>
      </c>
      <c r="H91" s="15">
        <f t="shared" si="44"/>
        <v>101.2</v>
      </c>
      <c r="I91" s="15">
        <f t="shared" si="45"/>
        <v>100.8</v>
      </c>
      <c r="J91" s="15">
        <f t="shared" si="46"/>
        <v>102</v>
      </c>
      <c r="K91" s="6"/>
    </row>
    <row r="92" spans="1:11" s="1" customFormat="1" ht="25.5" x14ac:dyDescent="0.2">
      <c r="A92" s="3" t="s">
        <v>68</v>
      </c>
      <c r="B92" s="10"/>
      <c r="C92" s="11"/>
      <c r="D92" s="11"/>
      <c r="E92" s="14">
        <f>E93</f>
        <v>548351.4</v>
      </c>
      <c r="F92" s="14">
        <f t="shared" ref="F92:G92" si="48">F93</f>
        <v>522619.1</v>
      </c>
      <c r="G92" s="14">
        <f t="shared" si="48"/>
        <v>515671.3</v>
      </c>
      <c r="H92" s="14">
        <f t="shared" si="44"/>
        <v>95.3</v>
      </c>
      <c r="I92" s="14">
        <f t="shared" si="45"/>
        <v>98.7</v>
      </c>
      <c r="J92" s="14">
        <f t="shared" si="46"/>
        <v>94</v>
      </c>
    </row>
    <row r="93" spans="1:11" ht="38.25" x14ac:dyDescent="0.25">
      <c r="A93" s="18" t="s">
        <v>114</v>
      </c>
      <c r="B93" s="5" t="s">
        <v>63</v>
      </c>
      <c r="C93" s="9" t="s">
        <v>64</v>
      </c>
      <c r="D93" s="9" t="s">
        <v>69</v>
      </c>
      <c r="E93" s="30">
        <v>548351.44799999997</v>
      </c>
      <c r="F93" s="30">
        <v>522619.13199999998</v>
      </c>
      <c r="G93" s="30">
        <v>515671.342</v>
      </c>
      <c r="H93" s="15">
        <f t="shared" si="44"/>
        <v>95.3</v>
      </c>
      <c r="I93" s="15">
        <f t="shared" si="45"/>
        <v>98.7</v>
      </c>
      <c r="J93" s="15">
        <f t="shared" si="46"/>
        <v>94</v>
      </c>
      <c r="K93" s="6"/>
    </row>
    <row r="94" spans="1:11" ht="25.5" x14ac:dyDescent="0.25">
      <c r="A94" s="3" t="s">
        <v>70</v>
      </c>
      <c r="B94" s="10"/>
      <c r="C94" s="11"/>
      <c r="D94" s="11"/>
      <c r="E94" s="14">
        <f>E95</f>
        <v>125645</v>
      </c>
      <c r="F94" s="14">
        <f t="shared" ref="F94:G94" si="49">F95</f>
        <v>116321</v>
      </c>
      <c r="G94" s="14">
        <f t="shared" si="49"/>
        <v>116321</v>
      </c>
      <c r="H94" s="14">
        <f t="shared" si="44"/>
        <v>92.6</v>
      </c>
      <c r="I94" s="14">
        <f t="shared" si="45"/>
        <v>100</v>
      </c>
      <c r="J94" s="14">
        <f t="shared" si="46"/>
        <v>92.6</v>
      </c>
    </row>
    <row r="95" spans="1:11" ht="38.25" x14ac:dyDescent="0.25">
      <c r="A95" s="18" t="s">
        <v>114</v>
      </c>
      <c r="B95" s="5" t="s">
        <v>63</v>
      </c>
      <c r="C95" s="9" t="s">
        <v>64</v>
      </c>
      <c r="D95" s="9" t="s">
        <v>71</v>
      </c>
      <c r="E95" s="30">
        <v>125644.97100000001</v>
      </c>
      <c r="F95" s="30">
        <v>116321</v>
      </c>
      <c r="G95" s="30">
        <v>116321</v>
      </c>
      <c r="H95" s="15">
        <f t="shared" si="44"/>
        <v>92.6</v>
      </c>
      <c r="I95" s="15">
        <f t="shared" si="45"/>
        <v>100</v>
      </c>
      <c r="J95" s="15">
        <f t="shared" si="46"/>
        <v>92.6</v>
      </c>
      <c r="K95" s="6"/>
    </row>
    <row r="96" spans="1:11" ht="16.5" x14ac:dyDescent="0.25">
      <c r="A96" s="19" t="s">
        <v>144</v>
      </c>
      <c r="B96" s="22"/>
      <c r="C96" s="23"/>
      <c r="D96" s="23"/>
      <c r="E96" s="24">
        <f>E88+E90+E92+E94</f>
        <v>1250983.5</v>
      </c>
      <c r="F96" s="24">
        <f t="shared" ref="F96:G96" si="50">F88+F90+F92+F94</f>
        <v>1253664.7</v>
      </c>
      <c r="G96" s="24">
        <f t="shared" si="50"/>
        <v>1248773.7</v>
      </c>
      <c r="H96" s="21">
        <f t="shared" si="44"/>
        <v>100.2</v>
      </c>
      <c r="I96" s="21">
        <f t="shared" si="45"/>
        <v>99.6</v>
      </c>
      <c r="J96" s="21">
        <f t="shared" si="46"/>
        <v>99.8</v>
      </c>
      <c r="K96" s="6"/>
    </row>
    <row r="97" spans="1:10" ht="16.5" x14ac:dyDescent="0.25">
      <c r="A97" s="25" t="s">
        <v>146</v>
      </c>
      <c r="B97" s="26"/>
      <c r="C97" s="26"/>
      <c r="D97" s="26"/>
      <c r="E97" s="27">
        <f>E87+E96</f>
        <v>11620049.199999999</v>
      </c>
      <c r="F97" s="27">
        <f t="shared" ref="F97:G97" si="51">F87+F96</f>
        <v>8439534.3000000007</v>
      </c>
      <c r="G97" s="27">
        <f t="shared" si="51"/>
        <v>8006288.0999999996</v>
      </c>
      <c r="H97" s="27">
        <f t="shared" ref="H97" si="52">F97/E97*100</f>
        <v>72.599999999999994</v>
      </c>
      <c r="I97" s="27">
        <f t="shared" ref="I97" si="53">G97/F97*100</f>
        <v>94.9</v>
      </c>
      <c r="J97" s="27">
        <f t="shared" ref="J97" si="54">G97/E97*100</f>
        <v>68.900000000000006</v>
      </c>
    </row>
  </sheetData>
  <mergeCells count="10">
    <mergeCell ref="G1:J1"/>
    <mergeCell ref="H3:J3"/>
    <mergeCell ref="A25:A26"/>
    <mergeCell ref="E3:G3"/>
    <mergeCell ref="A10:A11"/>
    <mergeCell ref="A3:A4"/>
    <mergeCell ref="B3:B4"/>
    <mergeCell ref="C3:C4"/>
    <mergeCell ref="D3:D4"/>
    <mergeCell ref="A2:J2"/>
  </mergeCells>
  <printOptions horizontalCentered="1"/>
  <pageMargins left="0.39370078740157483" right="0.39370078740157483" top="0.51181102362204722" bottom="0.39370078740157483" header="0" footer="0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2020-11-11T11:25:01Z</cp:lastPrinted>
  <dcterms:created xsi:type="dcterms:W3CDTF">2019-11-09T11:53:59Z</dcterms:created>
  <dcterms:modified xsi:type="dcterms:W3CDTF">2020-11-11T11:25:05Z</dcterms:modified>
</cp:coreProperties>
</file>