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Документы\Отдел АиИР\-=Для зап=-\07-05 ЭАР\ПРОЕКТЫ ОБ\ПРОЕКТ ОБ 2021\Приложения\"/>
    </mc:Choice>
  </mc:AlternateContent>
  <bookViews>
    <workbookView xWindow="1035" yWindow="150" windowWidth="12525" windowHeight="12510" activeTab="2"/>
  </bookViews>
  <sheets>
    <sheet name="Приложение 10 21" sheetId="1" r:id="rId1"/>
    <sheet name="Приложение 11 22" sheetId="2" r:id="rId2"/>
    <sheet name="Приложение 12 23" sheetId="3" r:id="rId3"/>
  </sheets>
  <definedNames>
    <definedName name="_xlnm.Print_Titles" localSheetId="0">'Приложение 10 21'!$4:$4</definedName>
    <definedName name="_xlnm.Print_Titles" localSheetId="1">'Приложение 11 22'!$4:$4</definedName>
    <definedName name="_xlnm.Print_Titles" localSheetId="2">'Приложение 12 23'!$4:$4</definedName>
  </definedNames>
  <calcPr calcId="162913" fullPrecision="0"/>
</workbook>
</file>

<file path=xl/calcChain.xml><?xml version="1.0" encoding="utf-8"?>
<calcChain xmlns="http://schemas.openxmlformats.org/spreadsheetml/2006/main">
  <c r="G72" i="3" l="1"/>
  <c r="G72" i="2"/>
  <c r="G72" i="1" l="1"/>
  <c r="E110" i="2" l="1"/>
  <c r="D24" i="1" l="1"/>
  <c r="D10" i="3" l="1"/>
  <c r="G36" i="3"/>
  <c r="D11" i="3"/>
  <c r="F11" i="3"/>
  <c r="C11" i="3"/>
  <c r="C10" i="3"/>
  <c r="D9" i="3"/>
  <c r="C9" i="3"/>
  <c r="D7" i="3"/>
  <c r="C7" i="3"/>
  <c r="F11" i="2"/>
  <c r="D11" i="2"/>
  <c r="C11" i="2"/>
  <c r="D10" i="2"/>
  <c r="C10" i="2"/>
  <c r="D9" i="2"/>
  <c r="C9" i="2"/>
  <c r="D7" i="2"/>
  <c r="C7" i="2"/>
  <c r="D11" i="1"/>
  <c r="D10" i="1"/>
  <c r="C10" i="1"/>
  <c r="D9" i="1"/>
  <c r="C9" i="1"/>
  <c r="D104" i="1"/>
  <c r="D108" i="1" l="1"/>
  <c r="F108" i="1"/>
  <c r="C108" i="1"/>
  <c r="D108" i="2"/>
  <c r="F108" i="2"/>
  <c r="C108" i="2"/>
  <c r="D108" i="3"/>
  <c r="D6" i="3" s="1"/>
  <c r="F108" i="3"/>
  <c r="C108" i="3"/>
  <c r="C6" i="3" s="1"/>
  <c r="C6" i="2" l="1"/>
  <c r="D6" i="2"/>
  <c r="F75" i="3"/>
  <c r="F103" i="1" l="1"/>
  <c r="F103" i="3"/>
  <c r="F8" i="3" s="1"/>
  <c r="C103" i="3"/>
  <c r="D103" i="3"/>
  <c r="C75" i="3"/>
  <c r="C8" i="3" s="1"/>
  <c r="C5" i="3" s="1"/>
  <c r="D75" i="3"/>
  <c r="D8" i="3" s="1"/>
  <c r="C103" i="2"/>
  <c r="C75" i="2"/>
  <c r="C8" i="2" s="1"/>
  <c r="C5" i="2" s="1"/>
  <c r="C103" i="1"/>
  <c r="C75" i="1"/>
  <c r="D103" i="2"/>
  <c r="F103" i="2"/>
  <c r="G125" i="3"/>
  <c r="E125" i="3"/>
  <c r="G124" i="3"/>
  <c r="E124" i="3"/>
  <c r="G123" i="3"/>
  <c r="E123" i="3"/>
  <c r="G122" i="3"/>
  <c r="E122" i="3"/>
  <c r="G121" i="3"/>
  <c r="E121" i="3"/>
  <c r="G120" i="3"/>
  <c r="E120" i="3"/>
  <c r="G119" i="3"/>
  <c r="E119" i="3"/>
  <c r="G118" i="3"/>
  <c r="E118" i="3"/>
  <c r="G117" i="3"/>
  <c r="E117" i="3"/>
  <c r="G116" i="3"/>
  <c r="E116" i="3"/>
  <c r="G115" i="3"/>
  <c r="E115" i="3"/>
  <c r="G114" i="3"/>
  <c r="E114" i="3"/>
  <c r="G113" i="3"/>
  <c r="E113" i="3"/>
  <c r="G112" i="3"/>
  <c r="E112" i="3"/>
  <c r="G111" i="3"/>
  <c r="E111" i="3"/>
  <c r="G110" i="3"/>
  <c r="E110" i="3"/>
  <c r="G109" i="3"/>
  <c r="E109" i="3"/>
  <c r="E106" i="3"/>
  <c r="E105" i="3"/>
  <c r="G104" i="3"/>
  <c r="E104" i="3"/>
  <c r="E103" i="3" s="1"/>
  <c r="E102" i="3"/>
  <c r="E101" i="3"/>
  <c r="G100" i="3"/>
  <c r="E100" i="3"/>
  <c r="E99" i="3"/>
  <c r="E98" i="3"/>
  <c r="G97" i="3"/>
  <c r="E97" i="3"/>
  <c r="E96" i="3"/>
  <c r="E95" i="3"/>
  <c r="G94" i="3"/>
  <c r="E94" i="3"/>
  <c r="E93" i="3"/>
  <c r="E92" i="3"/>
  <c r="G91" i="3"/>
  <c r="E91" i="3"/>
  <c r="E90" i="3"/>
  <c r="E89" i="3"/>
  <c r="G88" i="3"/>
  <c r="E88" i="3"/>
  <c r="E87" i="3"/>
  <c r="E86" i="3"/>
  <c r="G85" i="3"/>
  <c r="E85" i="3"/>
  <c r="E84" i="3"/>
  <c r="E83" i="3"/>
  <c r="G82" i="3"/>
  <c r="E82" i="3"/>
  <c r="E81" i="3"/>
  <c r="E80" i="3"/>
  <c r="G79" i="3"/>
  <c r="E79" i="3"/>
  <c r="E78" i="3"/>
  <c r="E77" i="3"/>
  <c r="G76" i="3"/>
  <c r="E76" i="3"/>
  <c r="E74" i="3"/>
  <c r="E73" i="3"/>
  <c r="E72" i="3"/>
  <c r="E71" i="3"/>
  <c r="E70" i="3"/>
  <c r="G69" i="3"/>
  <c r="E69" i="3"/>
  <c r="E68" i="3"/>
  <c r="E67" i="3"/>
  <c r="G66" i="3"/>
  <c r="E66" i="3"/>
  <c r="E65" i="3"/>
  <c r="E64" i="3"/>
  <c r="G63" i="3"/>
  <c r="E63" i="3"/>
  <c r="E62" i="3"/>
  <c r="E61" i="3"/>
  <c r="G60" i="3"/>
  <c r="E60" i="3"/>
  <c r="E59" i="3"/>
  <c r="E58" i="3"/>
  <c r="G57" i="3"/>
  <c r="E57" i="3"/>
  <c r="E56" i="3"/>
  <c r="E55" i="3"/>
  <c r="G54" i="3"/>
  <c r="E54" i="3"/>
  <c r="E53" i="3"/>
  <c r="E52" i="3"/>
  <c r="G51" i="3"/>
  <c r="E51" i="3"/>
  <c r="E50" i="3"/>
  <c r="E49" i="3"/>
  <c r="G48" i="3"/>
  <c r="E48" i="3"/>
  <c r="E47" i="3"/>
  <c r="E46" i="3"/>
  <c r="G45" i="3"/>
  <c r="E45" i="3"/>
  <c r="E44" i="3"/>
  <c r="E43" i="3"/>
  <c r="G42" i="3"/>
  <c r="E42" i="3"/>
  <c r="E41" i="3"/>
  <c r="E40" i="3"/>
  <c r="G39" i="3"/>
  <c r="E39" i="3"/>
  <c r="E38" i="3"/>
  <c r="E37" i="3"/>
  <c r="E36" i="3"/>
  <c r="E35" i="3"/>
  <c r="E34" i="3"/>
  <c r="G33" i="3"/>
  <c r="E33" i="3"/>
  <c r="E32" i="3"/>
  <c r="E31" i="3"/>
  <c r="G30" i="3"/>
  <c r="E30" i="3"/>
  <c r="E29" i="3"/>
  <c r="E28" i="3"/>
  <c r="G27" i="3"/>
  <c r="E27" i="3"/>
  <c r="E26" i="3"/>
  <c r="E25" i="3"/>
  <c r="G24" i="3"/>
  <c r="E24" i="3"/>
  <c r="E23" i="3"/>
  <c r="E22" i="3"/>
  <c r="G21" i="3"/>
  <c r="E21" i="3"/>
  <c r="E20" i="3"/>
  <c r="E19" i="3"/>
  <c r="G18" i="3"/>
  <c r="E18" i="3"/>
  <c r="E17" i="3"/>
  <c r="E16" i="3"/>
  <c r="G15" i="3"/>
  <c r="E15" i="3"/>
  <c r="E14" i="3"/>
  <c r="E13" i="3"/>
  <c r="G12" i="3"/>
  <c r="E12" i="3"/>
  <c r="F75" i="2"/>
  <c r="F8" i="2" s="1"/>
  <c r="G125" i="1"/>
  <c r="E125" i="1"/>
  <c r="G124" i="1"/>
  <c r="E124" i="1"/>
  <c r="G123" i="1"/>
  <c r="E123" i="1"/>
  <c r="G122" i="1"/>
  <c r="E122" i="1"/>
  <c r="G121" i="1"/>
  <c r="E121" i="1"/>
  <c r="G120" i="1"/>
  <c r="E120" i="1"/>
  <c r="G119" i="1"/>
  <c r="E119" i="1"/>
  <c r="G118" i="1"/>
  <c r="E118" i="1"/>
  <c r="G117" i="1"/>
  <c r="E117" i="1"/>
  <c r="G116" i="1"/>
  <c r="E116" i="1"/>
  <c r="G115" i="1"/>
  <c r="E115" i="1"/>
  <c r="G114" i="1"/>
  <c r="E114" i="1"/>
  <c r="G113" i="1"/>
  <c r="E113" i="1"/>
  <c r="G112" i="1"/>
  <c r="E112" i="1"/>
  <c r="G111" i="1"/>
  <c r="E111" i="1"/>
  <c r="G110" i="1"/>
  <c r="E110" i="1"/>
  <c r="G109" i="1"/>
  <c r="E109" i="1"/>
  <c r="E107" i="1"/>
  <c r="E106" i="1"/>
  <c r="E105" i="1"/>
  <c r="G104" i="1"/>
  <c r="E104" i="1"/>
  <c r="E103" i="1" s="1"/>
  <c r="D103" i="1"/>
  <c r="E102" i="1"/>
  <c r="E101" i="1"/>
  <c r="G100" i="1"/>
  <c r="E100" i="1"/>
  <c r="E99" i="1"/>
  <c r="E98" i="1"/>
  <c r="G97" i="1"/>
  <c r="E97" i="1"/>
  <c r="E96" i="1"/>
  <c r="E95" i="1"/>
  <c r="G94" i="1"/>
  <c r="E94" i="1"/>
  <c r="E93" i="1"/>
  <c r="E92" i="1"/>
  <c r="G91" i="1"/>
  <c r="E91" i="1"/>
  <c r="E90" i="1"/>
  <c r="E89" i="1"/>
  <c r="G88" i="1"/>
  <c r="E88" i="1"/>
  <c r="E87" i="1"/>
  <c r="E86" i="1"/>
  <c r="G85" i="1"/>
  <c r="E85" i="1"/>
  <c r="E84" i="1"/>
  <c r="E83" i="1"/>
  <c r="G82" i="1"/>
  <c r="E82" i="1"/>
  <c r="E81" i="1"/>
  <c r="E80" i="1"/>
  <c r="G79" i="1"/>
  <c r="E79" i="1"/>
  <c r="E78" i="1"/>
  <c r="E77" i="1"/>
  <c r="G76" i="1"/>
  <c r="E76" i="1"/>
  <c r="E75" i="1" s="1"/>
  <c r="F75" i="1"/>
  <c r="D75" i="1"/>
  <c r="E74" i="1"/>
  <c r="E73" i="1"/>
  <c r="E72" i="1"/>
  <c r="E71" i="1"/>
  <c r="E70" i="1"/>
  <c r="G69" i="1"/>
  <c r="E69" i="1"/>
  <c r="E68" i="1"/>
  <c r="E67" i="1"/>
  <c r="G66" i="1"/>
  <c r="E66" i="1"/>
  <c r="E65" i="1"/>
  <c r="E64" i="1"/>
  <c r="G63" i="1"/>
  <c r="E63" i="1"/>
  <c r="E62" i="1"/>
  <c r="E61" i="1"/>
  <c r="G60" i="1"/>
  <c r="E60" i="1"/>
  <c r="E59" i="1"/>
  <c r="E58" i="1"/>
  <c r="G57" i="1"/>
  <c r="E57" i="1"/>
  <c r="E56" i="1"/>
  <c r="E55" i="1"/>
  <c r="G54" i="1"/>
  <c r="E54" i="1"/>
  <c r="E53" i="1"/>
  <c r="E52" i="1"/>
  <c r="G51" i="1"/>
  <c r="E51" i="1"/>
  <c r="E50" i="1"/>
  <c r="E49" i="1"/>
  <c r="G48" i="1"/>
  <c r="E48" i="1"/>
  <c r="E47" i="1"/>
  <c r="E46" i="1"/>
  <c r="G45" i="1"/>
  <c r="E45" i="1"/>
  <c r="E44" i="1"/>
  <c r="E43" i="1"/>
  <c r="G42" i="1"/>
  <c r="E42" i="1"/>
  <c r="E41" i="1"/>
  <c r="E40" i="1"/>
  <c r="G39" i="1"/>
  <c r="E39" i="1"/>
  <c r="E38" i="1"/>
  <c r="E37" i="1"/>
  <c r="G36" i="1"/>
  <c r="E36" i="1"/>
  <c r="E35" i="1"/>
  <c r="E34" i="1"/>
  <c r="G33" i="1"/>
  <c r="E33" i="1"/>
  <c r="E32" i="1"/>
  <c r="E31" i="1"/>
  <c r="G30" i="1"/>
  <c r="E30" i="1"/>
  <c r="E29" i="1"/>
  <c r="E28" i="1"/>
  <c r="G27" i="1"/>
  <c r="E27" i="1"/>
  <c r="E26" i="1"/>
  <c r="E25" i="1"/>
  <c r="G24" i="1"/>
  <c r="E24" i="1"/>
  <c r="E23" i="1"/>
  <c r="E22" i="1"/>
  <c r="G21" i="1"/>
  <c r="E21" i="1"/>
  <c r="E20" i="1"/>
  <c r="E19" i="1"/>
  <c r="G18" i="1"/>
  <c r="E18" i="1"/>
  <c r="E17" i="1"/>
  <c r="E16" i="1"/>
  <c r="G15" i="1"/>
  <c r="E15" i="1"/>
  <c r="E14" i="1"/>
  <c r="E13" i="1"/>
  <c r="G12" i="1"/>
  <c r="E12" i="1"/>
  <c r="F11" i="1"/>
  <c r="C11" i="1"/>
  <c r="D7" i="1"/>
  <c r="C7" i="1"/>
  <c r="C6" i="1"/>
  <c r="E72" i="2"/>
  <c r="E73" i="2"/>
  <c r="E74" i="2"/>
  <c r="F5" i="3" l="1"/>
  <c r="G8" i="3"/>
  <c r="E8" i="3"/>
  <c r="D5" i="3"/>
  <c r="G11" i="1"/>
  <c r="F5" i="2"/>
  <c r="E9" i="1"/>
  <c r="E10" i="1"/>
  <c r="E108" i="3"/>
  <c r="G108" i="3"/>
  <c r="G5" i="3" s="1"/>
  <c r="E108" i="1"/>
  <c r="E6" i="1" s="1"/>
  <c r="G108" i="1"/>
  <c r="E11" i="1"/>
  <c r="E11" i="3"/>
  <c r="G11" i="3"/>
  <c r="E9" i="3"/>
  <c r="E10" i="3"/>
  <c r="E7" i="3"/>
  <c r="D8" i="1"/>
  <c r="D5" i="1" s="1"/>
  <c r="G75" i="1"/>
  <c r="G103" i="1"/>
  <c r="G103" i="3"/>
  <c r="G75" i="3"/>
  <c r="D6" i="1"/>
  <c r="F8" i="1"/>
  <c r="E75" i="3"/>
  <c r="C8" i="1"/>
  <c r="E7" i="1"/>
  <c r="E5" i="3" l="1"/>
  <c r="E6" i="3"/>
  <c r="E8" i="1"/>
  <c r="E5" i="1" s="1"/>
  <c r="F5" i="1"/>
  <c r="G8" i="1"/>
  <c r="G5" i="1" s="1"/>
  <c r="C5" i="1"/>
  <c r="G85" i="2"/>
  <c r="G125" i="2" l="1"/>
  <c r="E102" i="2" l="1"/>
  <c r="E101" i="2"/>
  <c r="G100" i="2"/>
  <c r="E100" i="2"/>
  <c r="G122" i="2" l="1"/>
  <c r="G123" i="2"/>
  <c r="E122" i="2"/>
  <c r="E123" i="2"/>
  <c r="G12" i="2"/>
  <c r="G124" i="2" l="1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4" i="2"/>
  <c r="G103" i="2" s="1"/>
  <c r="G97" i="2"/>
  <c r="G94" i="2"/>
  <c r="G91" i="2"/>
  <c r="G88" i="2"/>
  <c r="G82" i="2"/>
  <c r="G79" i="2"/>
  <c r="G76" i="2"/>
  <c r="G69" i="2"/>
  <c r="G66" i="2"/>
  <c r="G63" i="2"/>
  <c r="G60" i="2"/>
  <c r="G57" i="2"/>
  <c r="G54" i="2"/>
  <c r="G51" i="2"/>
  <c r="G48" i="2"/>
  <c r="G45" i="2"/>
  <c r="G42" i="2"/>
  <c r="G39" i="2"/>
  <c r="G36" i="2"/>
  <c r="G33" i="2"/>
  <c r="G30" i="2"/>
  <c r="G27" i="2"/>
  <c r="G24" i="2"/>
  <c r="G21" i="2"/>
  <c r="G18" i="2"/>
  <c r="G15" i="2"/>
  <c r="G11" i="2" s="1"/>
  <c r="D75" i="2"/>
  <c r="D8" i="2" s="1"/>
  <c r="E8" i="2" l="1"/>
  <c r="D5" i="2"/>
  <c r="G8" i="2"/>
  <c r="G108" i="2"/>
  <c r="G75" i="2"/>
  <c r="G5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4" i="2"/>
  <c r="E103" i="2" s="1"/>
  <c r="E105" i="2"/>
  <c r="E106" i="2"/>
  <c r="E107" i="2"/>
  <c r="E109" i="2"/>
  <c r="E111" i="2"/>
  <c r="E112" i="2"/>
  <c r="E113" i="2"/>
  <c r="E114" i="2"/>
  <c r="E115" i="2"/>
  <c r="E116" i="2"/>
  <c r="E117" i="2"/>
  <c r="E118" i="2"/>
  <c r="E119" i="2"/>
  <c r="E120" i="2"/>
  <c r="E121" i="2"/>
  <c r="E124" i="2"/>
  <c r="E125" i="2"/>
  <c r="E12" i="2"/>
  <c r="E9" i="2" l="1"/>
  <c r="E11" i="2"/>
  <c r="E10" i="2"/>
  <c r="E7" i="2"/>
  <c r="E108" i="2"/>
  <c r="E5" i="2" s="1"/>
  <c r="E75" i="2"/>
  <c r="E6" i="2" l="1"/>
</calcChain>
</file>

<file path=xl/sharedStrings.xml><?xml version="1.0" encoding="utf-8"?>
<sst xmlns="http://schemas.openxmlformats.org/spreadsheetml/2006/main" count="390" uniqueCount="73">
  <si>
    <t>№
п/п</t>
  </si>
  <si>
    <t>Наименование</t>
  </si>
  <si>
    <t xml:space="preserve">Утверждённый паспорт
(тыс. руб.)          </t>
  </si>
  <si>
    <t>Проект паспорта
(тыс. руб.)</t>
  </si>
  <si>
    <t>Отклонение проекта бюджета от утверждённого паспорта
(тыс. руб.)</t>
  </si>
  <si>
    <t>Проект бюджета
(тыс. руб.)</t>
  </si>
  <si>
    <t>Отклонение проекта бюджета от проекта паспорта
(тыс. руб.)</t>
  </si>
  <si>
    <t>ВСЕГО</t>
  </si>
  <si>
    <t>Областной бюджет</t>
  </si>
  <si>
    <t>Федеральный бюджет</t>
  </si>
  <si>
    <t>ГОСУДАРСТВЕННЫЕ ПРОГРАММЫ</t>
  </si>
  <si>
    <t>областной</t>
  </si>
  <si>
    <t>федеральный</t>
  </si>
  <si>
    <t>БЛОК "ФОРМИРОВАНИЕ НОВОГО КАЧЕСТВА ЖИЗНИ"</t>
  </si>
  <si>
    <t>Развитие здравоохранения в Калужской области</t>
  </si>
  <si>
    <t>Развитие общего и дополнительного образования в Калужской области</t>
  </si>
  <si>
    <t>Развитие профессионального образования и науки в Калужской области</t>
  </si>
  <si>
    <t>Социальная поддержка граждан в Калужской области</t>
  </si>
  <si>
    <t>Доступная среда в Калужской области</t>
  </si>
  <si>
    <t>Семья и дети Калужской области</t>
  </si>
  <si>
    <t>Обеспечение доступным и комфортным жильем и коммунальными услугами населения Калужской области</t>
  </si>
  <si>
    <t>Развитие рынка труда в Калужской области</t>
  </si>
  <si>
    <t>Оказание содействия добровольному переселению в Калужскую область соотечественников, проживающих за рубежом</t>
  </si>
  <si>
    <t>Безопасность жизнедеятельности на территории Калужской области</t>
  </si>
  <si>
    <t>Развитие культуры в Калужской области</t>
  </si>
  <si>
    <t>Развитие туризма в Калужской области</t>
  </si>
  <si>
    <t>Развитие физической культуры и спорта в Калужской области</t>
  </si>
  <si>
    <t xml:space="preserve">Повышение эффективности реализации молодежной политики, развитие волонтерского движения, системы оздоровления и отдыха детей в Калужской области </t>
  </si>
  <si>
    <t>Охрана окружающей среды в Калужской области</t>
  </si>
  <si>
    <t>Укрепление единства российской нации и этнокультурное развитие в Калужской области</t>
  </si>
  <si>
    <t>Поддержка развития российского казачества на территории Калужской области</t>
  </si>
  <si>
    <t>Патриотическое воспитание населения Калужской области</t>
  </si>
  <si>
    <t>БЛОК "ИННОВАЦИОННОЕ РАЗВИТИЕ И МОДЕРНИЗАЦИЯ ЭКОНОМИКИ"</t>
  </si>
  <si>
    <t>Экономическое развитие в Калужской области</t>
  </si>
  <si>
    <t>Развитие предпринимательства и инноваций в Калужской области</t>
  </si>
  <si>
    <t>Информационное общество и повышение качества государственных и муниципальных услуг в Калужской области</t>
  </si>
  <si>
    <t>Развитие дорожного хозяйства Калужской области</t>
  </si>
  <si>
    <t>Развитие сельского хозяйства и регулирования рынков сельскохозяйственной продукции, сырья и продовольствия в Калужской области</t>
  </si>
  <si>
    <t>Воспроизводство и использование природных ресурсов в Калужской области</t>
  </si>
  <si>
    <t>Развитие лесного хозяйства в Калужской области</t>
  </si>
  <si>
    <t>Энергосбережение и повышение энергоэффективности в Калужской области</t>
  </si>
  <si>
    <t>БЛОК "ЭФФЕКТИВНОЕ ГОСУДАРСТВО"</t>
  </si>
  <si>
    <t>ВЕДОМСТВЕННЫЕ ЦЕЛЕВЫЕ ПРОГРАММЫ</t>
  </si>
  <si>
    <t>Информационная и внутренняя политика Калужской области</t>
  </si>
  <si>
    <t>Совершенствование системы управления общественными финансами Калужской области</t>
  </si>
  <si>
    <t>Жизнь ради детей</t>
  </si>
  <si>
    <t>Осуществление регионального государственного надзора за техническим состоянием самоходных машин и других видов техники Калужской области</t>
  </si>
  <si>
    <t>Развитие государственной гражданской службы Калужской области</t>
  </si>
  <si>
    <t>Защита прав предпринимателей</t>
  </si>
  <si>
    <t>Организационное обеспечение деятельности мировых судей Калужской области</t>
  </si>
  <si>
    <t>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</t>
  </si>
  <si>
    <t>Создание 100 роботизированных молочных ферм в Калужской области</t>
  </si>
  <si>
    <t>Развитие потребительской кооперации в Калужской области</t>
  </si>
  <si>
    <t>Развитие сельскохозяйственной потребительской кооперации в Калужской области</t>
  </si>
  <si>
    <t>Развитие градостроительства Калужской области</t>
  </si>
  <si>
    <t>Предотвращение заноса и распространения вируса африканской чумы свиней на территории Калужской области</t>
  </si>
  <si>
    <t>Лучшая муниципальная практика Калужской области</t>
  </si>
  <si>
    <t>Комплексное развитие сельских территорий в Калужской области</t>
  </si>
  <si>
    <t>Развитие рынка газомоторного топлива в Калужской области</t>
  </si>
  <si>
    <t xml:space="preserve">Финансовое обеспечение программ на 2021 год </t>
  </si>
  <si>
    <t xml:space="preserve">Финансовое обеспечение программ на 2022 год </t>
  </si>
  <si>
    <t>Формирование современной городской среды в Калужской области</t>
  </si>
  <si>
    <t>Управление
имущественным комплексом Калужской области</t>
  </si>
  <si>
    <t>Развитие питомниководства плодово-ягодных культур в Калужской области</t>
  </si>
  <si>
    <t>Развитие территориального общественного самоуправления в Калужской области</t>
  </si>
  <si>
    <t>«Профилактика незаконного потребления наркотических средств и психотропных веществ, наркомании в Калужской области»</t>
  </si>
  <si>
    <t>Приложение 10 к заключению на проект закона Калужской области "Об областном бюджете на 2021 год и на плановый период 2022 и 2023 годов"</t>
  </si>
  <si>
    <t>Приложение 11 к заключению на проект закона Калужской области "Об областном бюджете на 2021 год и на плановый период 2022 и 2023 годов"</t>
  </si>
  <si>
    <t>Приложение 12 к заключению на проект закона Калужской области "Об областном бюджете на 2021 год и на плановый период 2022 и 2023 годов"</t>
  </si>
  <si>
    <t xml:space="preserve">Финансовое обеспечение программ на 2023 год </t>
  </si>
  <si>
    <t>Региональная программа Калужской области "Повышение уровня финансовой грамотности населения Калужской области на 2019-2023 годы"</t>
  </si>
  <si>
    <t>ВЕДОМСТВЕННЫЕ ЦЕЛЕВЫЕ ПРОГРАММЫ*</t>
  </si>
  <si>
    <t>* данные в графе "Утверждённый паспорт (тыс. руб.)" по ведомственным целевым программам соответствуют данным паспортов ведомственных целевых программ, размещённым на портале органов власти Калужской области https://admoblkaluga.ru/sub/econom/Gos_prog_razv/VCP (дата обращения 09.11.2020)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</si>
</sst>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&quot;р.&quot;_-;\-* #,##0.00&quot;р.&quot;_-;_-* &quot;-&quot;??&quot;р.&quot;_-;_-@_-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i/>
      <u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6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>
      <alignment vertical="top" wrapText="1"/>
    </xf>
    <xf numFmtId="165" fontId="18" fillId="0" borderId="0">
      <alignment vertical="top" wrapText="1"/>
    </xf>
    <xf numFmtId="165" fontId="1" fillId="0" borderId="0">
      <alignment vertical="top" wrapText="1"/>
    </xf>
  </cellStyleXfs>
  <cellXfs count="72">
    <xf numFmtId="0" fontId="0" fillId="0" borderId="0" xfId="0"/>
    <xf numFmtId="0" fontId="2" fillId="0" borderId="0" xfId="1" applyFont="1" applyFill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164" fontId="7" fillId="0" borderId="1" xfId="1" applyNumberFormat="1" applyFont="1" applyFill="1" applyBorder="1" applyAlignment="1">
      <alignment horizontal="right" vertical="center" wrapText="1"/>
    </xf>
    <xf numFmtId="0" fontId="4" fillId="0" borderId="1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164" fontId="0" fillId="0" borderId="0" xfId="0" applyNumberFormat="1"/>
    <xf numFmtId="0" fontId="9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vertical="center" wrapText="1"/>
    </xf>
    <xf numFmtId="0" fontId="2" fillId="2" borderId="1" xfId="1" applyNumberFormat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10" fillId="0" borderId="1" xfId="0" applyNumberFormat="1" applyFont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right" vertical="center"/>
    </xf>
    <xf numFmtId="0" fontId="12" fillId="0" borderId="0" xfId="0" applyFont="1"/>
    <xf numFmtId="4" fontId="0" fillId="0" borderId="0" xfId="0" applyNumberFormat="1"/>
    <xf numFmtId="0" fontId="13" fillId="0" borderId="0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164" fontId="15" fillId="0" borderId="1" xfId="0" applyNumberFormat="1" applyFont="1" applyBorder="1" applyAlignment="1">
      <alignment horizontal="right" vertical="center"/>
    </xf>
    <xf numFmtId="164" fontId="14" fillId="0" borderId="1" xfId="0" applyNumberFormat="1" applyFont="1" applyBorder="1" applyAlignment="1">
      <alignment vertical="center"/>
    </xf>
    <xf numFmtId="0" fontId="16" fillId="0" borderId="0" xfId="0" applyFont="1"/>
    <xf numFmtId="164" fontId="15" fillId="0" borderId="1" xfId="0" applyNumberFormat="1" applyFont="1" applyBorder="1" applyAlignment="1">
      <alignment vertical="center"/>
    </xf>
    <xf numFmtId="164" fontId="17" fillId="0" borderId="1" xfId="1" applyNumberFormat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 wrapText="1"/>
    </xf>
    <xf numFmtId="164" fontId="14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vertical="center"/>
    </xf>
    <xf numFmtId="164" fontId="10" fillId="0" borderId="0" xfId="0" applyNumberFormat="1" applyFont="1" applyBorder="1"/>
    <xf numFmtId="0" fontId="0" fillId="0" borderId="0" xfId="0" applyBorder="1"/>
    <xf numFmtId="164" fontId="10" fillId="0" borderId="0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0" fontId="19" fillId="0" borderId="0" xfId="0" applyFont="1" applyBorder="1"/>
    <xf numFmtId="0" fontId="12" fillId="0" borderId="0" xfId="0" applyFont="1" applyBorder="1"/>
    <xf numFmtId="164" fontId="0" fillId="0" borderId="0" xfId="0" applyNumberFormat="1" applyBorder="1"/>
    <xf numFmtId="164" fontId="4" fillId="0" borderId="0" xfId="1" applyNumberFormat="1" applyFont="1" applyFill="1" applyBorder="1" applyAlignment="1">
      <alignment horizontal="right" vertical="center" wrapText="1"/>
    </xf>
    <xf numFmtId="0" fontId="21" fillId="0" borderId="0" xfId="0" applyFont="1" applyBorder="1"/>
    <xf numFmtId="0" fontId="20" fillId="0" borderId="0" xfId="0" applyFont="1" applyBorder="1"/>
    <xf numFmtId="0" fontId="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wrapText="1"/>
    </xf>
    <xf numFmtId="164" fontId="22" fillId="0" borderId="1" xfId="0" applyNumberFormat="1" applyFont="1" applyFill="1" applyBorder="1" applyAlignment="1">
      <alignment vertical="center"/>
    </xf>
    <xf numFmtId="164" fontId="22" fillId="0" borderId="1" xfId="0" applyNumberFormat="1" applyFont="1" applyBorder="1" applyAlignment="1">
      <alignment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</cellXfs>
  <cellStyles count="4">
    <cellStyle name="Обычный" xfId="0" builtinId="0"/>
    <cellStyle name="Обычный 2" xfId="3"/>
    <cellStyle name="Обычный 3" xfId="2"/>
    <cellStyle name="Обычный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6"/>
  <sheetViews>
    <sheetView zoomScale="70" zoomScaleNormal="70" workbookViewId="0"/>
  </sheetViews>
  <sheetFormatPr defaultRowHeight="15" x14ac:dyDescent="0.25"/>
  <cols>
    <col min="1" max="1" width="4.7109375" customWidth="1"/>
    <col min="2" max="2" width="46.7109375" customWidth="1"/>
    <col min="3" max="4" width="17.42578125" customWidth="1"/>
    <col min="5" max="5" width="21.140625" style="42" customWidth="1"/>
    <col min="6" max="6" width="17.28515625" style="46" customWidth="1"/>
    <col min="7" max="7" width="17.42578125" style="42" customWidth="1"/>
    <col min="9" max="9" width="18.85546875" customWidth="1"/>
    <col min="10" max="10" width="15.7109375" customWidth="1"/>
    <col min="11" max="11" width="14.85546875" customWidth="1"/>
    <col min="12" max="12" width="11" bestFit="1" customWidth="1"/>
  </cols>
  <sheetData>
    <row r="1" spans="1:17" ht="50.25" customHeight="1" x14ac:dyDescent="0.25">
      <c r="A1" s="1"/>
      <c r="B1" s="1"/>
      <c r="C1" s="2"/>
      <c r="D1" s="69" t="s">
        <v>66</v>
      </c>
      <c r="E1" s="69"/>
      <c r="F1" s="69"/>
      <c r="G1" s="69"/>
    </row>
    <row r="2" spans="1:17" ht="20.25" x14ac:dyDescent="0.25">
      <c r="A2" s="70" t="s">
        <v>59</v>
      </c>
      <c r="B2" s="70"/>
      <c r="C2" s="70"/>
      <c r="D2" s="70"/>
      <c r="E2" s="70"/>
      <c r="F2" s="70"/>
      <c r="G2" s="70"/>
    </row>
    <row r="3" spans="1:17" ht="14.25" customHeight="1" x14ac:dyDescent="0.25">
      <c r="A3" s="3"/>
      <c r="B3" s="3"/>
      <c r="C3" s="3"/>
      <c r="D3" s="3"/>
      <c r="E3" s="38"/>
      <c r="F3" s="45"/>
      <c r="G3" s="38"/>
    </row>
    <row r="4" spans="1:17" ht="94.5" x14ac:dyDescent="0.25">
      <c r="A4" s="4" t="s">
        <v>0</v>
      </c>
      <c r="B4" s="4" t="s">
        <v>1</v>
      </c>
      <c r="C4" s="4" t="s">
        <v>2</v>
      </c>
      <c r="D4" s="5" t="s">
        <v>3</v>
      </c>
      <c r="E4" s="6" t="s">
        <v>4</v>
      </c>
      <c r="F4" s="5" t="s">
        <v>5</v>
      </c>
      <c r="G4" s="7" t="s">
        <v>6</v>
      </c>
    </row>
    <row r="5" spans="1:17" ht="15.75" x14ac:dyDescent="0.25">
      <c r="A5" s="8"/>
      <c r="B5" s="9" t="s">
        <v>7</v>
      </c>
      <c r="C5" s="10">
        <f>C8+C108+C125</f>
        <v>58440461.799999997</v>
      </c>
      <c r="D5" s="10">
        <f>D8+D108+D125</f>
        <v>60436786.600000001</v>
      </c>
      <c r="E5" s="11">
        <f>E8+E108+E125</f>
        <v>1996324.8</v>
      </c>
      <c r="F5" s="10">
        <f>F8+F108+F125</f>
        <v>60836037.100000001</v>
      </c>
      <c r="G5" s="11">
        <f>G8+G108+G125</f>
        <v>399250.5</v>
      </c>
    </row>
    <row r="6" spans="1:17" ht="15.75" x14ac:dyDescent="0.25">
      <c r="A6" s="8"/>
      <c r="B6" s="12" t="s">
        <v>8</v>
      </c>
      <c r="C6" s="10">
        <f>C13+C16+C19+C22+C25+C28+C31+C34+C37+C40+C43+C46+C49+C52+C55+C58+C61+C64+C67+C77+C80+C83+C86+C89+C92+C95+C98+C105+C108+C70+C101</f>
        <v>49309887.399999999</v>
      </c>
      <c r="D6" s="10">
        <f>D13+D16+D19+D22+D25+D28+D31+D34+D37+D40+D43+D46+D49+D52+D55+D58+D61+D64+D67+D77+D80+D83+D86+D89+D92+D95+D98+D105+D108</f>
        <v>51799922.200000003</v>
      </c>
      <c r="E6" s="11">
        <f>E13+E16+E19+E22+E25+E28+E31+E34+E37+E40+E43+E46+E49+E52+E55+E58+E61+E64+E67+E77+E80+E83+E86+E89+E92+E95+E98+E105+E108</f>
        <v>2613471.2999999998</v>
      </c>
      <c r="F6" s="10"/>
      <c r="G6" s="11"/>
      <c r="I6" s="55"/>
      <c r="J6" s="55"/>
      <c r="K6" s="55"/>
      <c r="L6" s="55"/>
      <c r="M6" s="55"/>
      <c r="N6" s="55"/>
      <c r="O6" s="55"/>
      <c r="P6" s="55"/>
      <c r="Q6" s="55"/>
    </row>
    <row r="7" spans="1:17" ht="15.75" x14ac:dyDescent="0.25">
      <c r="A7" s="8"/>
      <c r="B7" s="12" t="s">
        <v>9</v>
      </c>
      <c r="C7" s="10">
        <f>C14+C17+C20+C23+C26+C29+C32+C35+C38+C41+C44+C47+C50+C53+C56+C59+C62+C65+C68+C78+C81+C84+C87+C90+C93+C96+C99+C106+C70+C101</f>
        <v>9041213.4000000004</v>
      </c>
      <c r="D7" s="10">
        <f t="shared" ref="D7:E7" si="0">D14+D17+D20+D23+D26+D29+D32+D35+D38+D41+D44+D47+D50+D53+D56+D59+D62+D65+D68+D78+D81+D84+D87+D90+D93+D96+D99+D106+D70+D101</f>
        <v>8030227.9000000004</v>
      </c>
      <c r="E7" s="11">
        <f t="shared" si="0"/>
        <v>-1010985.5</v>
      </c>
      <c r="F7" s="10"/>
      <c r="G7" s="11"/>
      <c r="I7" s="55"/>
      <c r="J7" s="55"/>
      <c r="K7" s="55"/>
      <c r="L7" s="55"/>
      <c r="M7" s="55"/>
      <c r="N7" s="55"/>
      <c r="O7" s="55"/>
      <c r="P7" s="55"/>
      <c r="Q7" s="55"/>
    </row>
    <row r="8" spans="1:17" ht="15.75" x14ac:dyDescent="0.25">
      <c r="A8" s="13"/>
      <c r="B8" s="12" t="s">
        <v>10</v>
      </c>
      <c r="C8" s="14">
        <f>C11+C75+C103</f>
        <v>54161793.5</v>
      </c>
      <c r="D8" s="14">
        <f>D11+D75+D103</f>
        <v>55958740.5</v>
      </c>
      <c r="E8" s="11">
        <f>D8-C8</f>
        <v>1796947</v>
      </c>
      <c r="F8" s="14">
        <f>F11+F75+F103</f>
        <v>56357991</v>
      </c>
      <c r="G8" s="11">
        <f t="shared" ref="G8" si="1">F8-D8</f>
        <v>399250.5</v>
      </c>
      <c r="I8" s="54"/>
      <c r="J8" s="61"/>
      <c r="K8" s="55"/>
      <c r="L8" s="55"/>
      <c r="M8" s="55"/>
      <c r="N8" s="55"/>
      <c r="O8" s="55"/>
      <c r="P8" s="55"/>
      <c r="Q8" s="55"/>
    </row>
    <row r="9" spans="1:17" ht="15.75" x14ac:dyDescent="0.25">
      <c r="A9" s="13"/>
      <c r="B9" s="15" t="s">
        <v>11</v>
      </c>
      <c r="C9" s="14">
        <f t="shared" ref="C9:E10" si="2">C13+C16+C19+C22+C25+C28+C31+C34+C37+C40+C43+C46+C49+C52+C55+C58+C61+C64+C67+C70+C73+C77+C80+C83+C86+C89+C92+C95+C98+C101+C105</f>
        <v>45036219.100000001</v>
      </c>
      <c r="D9" s="14">
        <f t="shared" si="2"/>
        <v>47381951.700000003</v>
      </c>
      <c r="E9" s="39">
        <f t="shared" si="2"/>
        <v>2345732.6</v>
      </c>
      <c r="F9" s="14"/>
      <c r="G9" s="39"/>
      <c r="I9" s="54"/>
      <c r="J9" s="62"/>
      <c r="K9" s="55"/>
      <c r="L9" s="55"/>
      <c r="M9" s="55"/>
      <c r="N9" s="55"/>
      <c r="O9" s="55"/>
      <c r="P9" s="55"/>
      <c r="Q9" s="55"/>
    </row>
    <row r="10" spans="1:17" ht="15.75" x14ac:dyDescent="0.25">
      <c r="A10" s="13"/>
      <c r="B10" s="15" t="s">
        <v>12</v>
      </c>
      <c r="C10" s="14">
        <f t="shared" si="2"/>
        <v>9075961</v>
      </c>
      <c r="D10" s="14">
        <f t="shared" si="2"/>
        <v>8576788.8000000007</v>
      </c>
      <c r="E10" s="39">
        <f t="shared" si="2"/>
        <v>-499172.2</v>
      </c>
      <c r="F10" s="14"/>
      <c r="G10" s="39"/>
      <c r="I10" s="54"/>
      <c r="J10" s="62"/>
      <c r="K10" s="55"/>
      <c r="L10" s="55"/>
      <c r="M10" s="55"/>
      <c r="N10" s="55"/>
      <c r="O10" s="55"/>
      <c r="P10" s="55"/>
      <c r="Q10" s="55"/>
    </row>
    <row r="11" spans="1:17" ht="31.5" x14ac:dyDescent="0.25">
      <c r="A11" s="16"/>
      <c r="B11" s="17" t="s">
        <v>13</v>
      </c>
      <c r="C11" s="14">
        <f>C12+C15+C18+C21+C24+C27+C30+C33+C36+C39+C42+C45+C48+C51+C54+C57+C60+C63+C66+C69</f>
        <v>41335581.799999997</v>
      </c>
      <c r="D11" s="14">
        <f>D12+D15+D18+D21+D24+D27+D30+D33+D36+D39+D42+D45+D48+D51+D54+D57+D60+D63+D66+D69+D72</f>
        <v>45386274.899999999</v>
      </c>
      <c r="E11" s="39">
        <f>E12+E15+E18+E21+E24+E27+E30+E33+E36+E39+E42+E45+E48+E51+E54+E57+E60+E63+E66+E69+E72</f>
        <v>4050693.1</v>
      </c>
      <c r="F11" s="14">
        <f>F12+F15+F18+F21+F24+F27+F30+F33+F36+F39+F42+F45+F48+F51+F54+F57+F60+F63+F66+F69+F72</f>
        <v>45785525.399999999</v>
      </c>
      <c r="G11" s="39">
        <f t="shared" ref="G11" si="3">G12+G15+G18+G21+G24+G27+G30+G33+G36+G39+G42+G45+G48+G51+G54+G57+G60+G63+G66+G69</f>
        <v>399250.5</v>
      </c>
      <c r="I11" s="54"/>
      <c r="J11" s="62"/>
      <c r="K11" s="55"/>
      <c r="L11" s="55"/>
      <c r="M11" s="55"/>
      <c r="N11" s="55"/>
      <c r="O11" s="55"/>
      <c r="P11" s="55"/>
      <c r="Q11" s="55"/>
    </row>
    <row r="12" spans="1:17" ht="31.5" x14ac:dyDescent="0.25">
      <c r="A12" s="18">
        <v>1</v>
      </c>
      <c r="B12" s="15" t="s">
        <v>14</v>
      </c>
      <c r="C12" s="34">
        <v>9559128.6999999993</v>
      </c>
      <c r="D12" s="34">
        <v>10324466.9</v>
      </c>
      <c r="E12" s="48">
        <f>D12-C12</f>
        <v>765338.2</v>
      </c>
      <c r="F12" s="34">
        <v>10324466.9</v>
      </c>
      <c r="G12" s="47">
        <f>F12-D12</f>
        <v>0</v>
      </c>
      <c r="I12" s="54"/>
      <c r="J12" s="56"/>
      <c r="K12" s="55"/>
      <c r="L12" s="55"/>
      <c r="M12" s="55"/>
      <c r="N12" s="55"/>
      <c r="O12" s="55"/>
      <c r="P12" s="55"/>
      <c r="Q12" s="55"/>
    </row>
    <row r="13" spans="1:17" ht="15.75" x14ac:dyDescent="0.25">
      <c r="A13" s="18"/>
      <c r="B13" s="15" t="s">
        <v>11</v>
      </c>
      <c r="C13" s="34">
        <v>8531372.8000000007</v>
      </c>
      <c r="D13" s="49">
        <v>9312441</v>
      </c>
      <c r="E13" s="48">
        <f t="shared" ref="E13:E74" si="4">D13-C13</f>
        <v>781068.2</v>
      </c>
      <c r="F13" s="28"/>
      <c r="G13" s="44"/>
      <c r="I13" s="54"/>
      <c r="J13" s="58"/>
      <c r="K13" s="55"/>
      <c r="L13" s="55"/>
      <c r="M13" s="55"/>
      <c r="N13" s="55"/>
      <c r="O13" s="55"/>
      <c r="P13" s="55"/>
      <c r="Q13" s="55"/>
    </row>
    <row r="14" spans="1:17" ht="15.75" x14ac:dyDescent="0.25">
      <c r="A14" s="18"/>
      <c r="B14" s="15" t="s">
        <v>12</v>
      </c>
      <c r="C14" s="34">
        <v>1027755.9</v>
      </c>
      <c r="D14" s="34">
        <v>1012025.9</v>
      </c>
      <c r="E14" s="48">
        <f t="shared" si="4"/>
        <v>-15730</v>
      </c>
      <c r="F14" s="28"/>
      <c r="G14" s="44"/>
      <c r="I14" s="54"/>
      <c r="J14" s="56"/>
      <c r="K14" s="55"/>
      <c r="L14" s="55"/>
      <c r="M14" s="55"/>
      <c r="N14" s="55"/>
      <c r="O14" s="55"/>
      <c r="P14" s="55"/>
      <c r="Q14" s="55"/>
    </row>
    <row r="15" spans="1:17" ht="31.5" x14ac:dyDescent="0.25">
      <c r="A15" s="18">
        <v>2</v>
      </c>
      <c r="B15" s="15" t="s">
        <v>15</v>
      </c>
      <c r="C15" s="34">
        <v>12103859.800000001</v>
      </c>
      <c r="D15" s="34">
        <v>14149864.5</v>
      </c>
      <c r="E15" s="48">
        <f t="shared" si="4"/>
        <v>2046004.7</v>
      </c>
      <c r="F15" s="34">
        <v>14149864.5</v>
      </c>
      <c r="G15" s="44">
        <f t="shared" ref="G15:G66" si="5">F15-D15</f>
        <v>0</v>
      </c>
      <c r="I15" s="54"/>
      <c r="J15" s="56"/>
      <c r="K15" s="55"/>
      <c r="L15" s="55"/>
      <c r="M15" s="55"/>
      <c r="N15" s="55"/>
      <c r="O15" s="55"/>
      <c r="P15" s="55"/>
      <c r="Q15" s="55"/>
    </row>
    <row r="16" spans="1:17" ht="15.75" x14ac:dyDescent="0.25">
      <c r="A16" s="18"/>
      <c r="B16" s="15" t="s">
        <v>11</v>
      </c>
      <c r="C16" s="34">
        <v>11346979.1</v>
      </c>
      <c r="D16" s="34">
        <v>13476918.300000001</v>
      </c>
      <c r="E16" s="48">
        <f t="shared" si="4"/>
        <v>2129939.2000000002</v>
      </c>
      <c r="F16" s="28"/>
      <c r="G16" s="44"/>
      <c r="I16" s="54"/>
      <c r="J16" s="56"/>
      <c r="K16" s="55"/>
      <c r="L16" s="55"/>
      <c r="M16" s="55"/>
      <c r="N16" s="55"/>
      <c r="O16" s="55"/>
      <c r="P16" s="55"/>
      <c r="Q16" s="55"/>
    </row>
    <row r="17" spans="1:17" ht="15.75" x14ac:dyDescent="0.25">
      <c r="A17" s="18"/>
      <c r="B17" s="15" t="s">
        <v>12</v>
      </c>
      <c r="C17" s="34">
        <v>756880.7</v>
      </c>
      <c r="D17" s="34">
        <v>672946.2</v>
      </c>
      <c r="E17" s="48">
        <f t="shared" si="4"/>
        <v>-83934.5</v>
      </c>
      <c r="F17" s="28"/>
      <c r="G17" s="44"/>
      <c r="I17" s="54"/>
      <c r="J17" s="56"/>
      <c r="K17" s="55"/>
      <c r="L17" s="55"/>
      <c r="M17" s="55"/>
      <c r="N17" s="55"/>
      <c r="O17" s="55"/>
      <c r="P17" s="55"/>
      <c r="Q17" s="55"/>
    </row>
    <row r="18" spans="1:17" ht="31.5" x14ac:dyDescent="0.25">
      <c r="A18" s="25">
        <v>3</v>
      </c>
      <c r="B18" s="26" t="s">
        <v>16</v>
      </c>
      <c r="C18" s="34">
        <v>1460746.3</v>
      </c>
      <c r="D18" s="34">
        <v>1569792.1</v>
      </c>
      <c r="E18" s="48">
        <f t="shared" si="4"/>
        <v>109045.8</v>
      </c>
      <c r="F18" s="34">
        <v>1569792.0571999999</v>
      </c>
      <c r="G18" s="44">
        <f t="shared" si="5"/>
        <v>0</v>
      </c>
      <c r="I18" s="54"/>
      <c r="J18" s="56"/>
      <c r="K18" s="55"/>
      <c r="L18" s="55"/>
      <c r="M18" s="55"/>
      <c r="N18" s="55"/>
      <c r="O18" s="55"/>
      <c r="P18" s="55"/>
      <c r="Q18" s="55"/>
    </row>
    <row r="19" spans="1:17" ht="15.75" x14ac:dyDescent="0.25">
      <c r="A19" s="25"/>
      <c r="B19" s="26" t="s">
        <v>11</v>
      </c>
      <c r="C19" s="34">
        <v>1417926.6</v>
      </c>
      <c r="D19" s="34">
        <v>1498343.7</v>
      </c>
      <c r="E19" s="48">
        <f t="shared" si="4"/>
        <v>80417.100000000006</v>
      </c>
      <c r="F19" s="28"/>
      <c r="G19" s="44"/>
      <c r="I19" s="54"/>
      <c r="J19" s="56"/>
      <c r="K19" s="55"/>
      <c r="L19" s="55"/>
      <c r="M19" s="55"/>
      <c r="N19" s="55"/>
      <c r="O19" s="55"/>
      <c r="P19" s="55"/>
      <c r="Q19" s="55"/>
    </row>
    <row r="20" spans="1:17" ht="15.75" x14ac:dyDescent="0.25">
      <c r="A20" s="25"/>
      <c r="B20" s="26" t="s">
        <v>12</v>
      </c>
      <c r="C20" s="34">
        <v>42819.7</v>
      </c>
      <c r="D20" s="34">
        <v>71448.399999999994</v>
      </c>
      <c r="E20" s="48">
        <f t="shared" si="4"/>
        <v>28628.7</v>
      </c>
      <c r="F20" s="28"/>
      <c r="G20" s="44"/>
      <c r="I20" s="54"/>
      <c r="J20" s="56"/>
      <c r="K20" s="55"/>
      <c r="L20" s="55"/>
      <c r="M20" s="55"/>
      <c r="N20" s="55"/>
      <c r="O20" s="55"/>
      <c r="P20" s="55"/>
      <c r="Q20" s="55"/>
    </row>
    <row r="21" spans="1:17" ht="31.5" x14ac:dyDescent="0.25">
      <c r="A21" s="25">
        <v>4</v>
      </c>
      <c r="B21" s="26" t="s">
        <v>17</v>
      </c>
      <c r="C21" s="34">
        <v>6487782.9000000004</v>
      </c>
      <c r="D21" s="34">
        <v>6887992.2999999998</v>
      </c>
      <c r="E21" s="48">
        <f t="shared" si="4"/>
        <v>400209.4</v>
      </c>
      <c r="F21" s="34">
        <v>6887992.2999999998</v>
      </c>
      <c r="G21" s="44">
        <f t="shared" si="5"/>
        <v>0</v>
      </c>
      <c r="I21" s="54"/>
      <c r="J21" s="56"/>
      <c r="K21" s="56"/>
      <c r="L21" s="61"/>
      <c r="M21" s="55"/>
      <c r="N21" s="55"/>
      <c r="O21" s="55"/>
      <c r="P21" s="55"/>
      <c r="Q21" s="55"/>
    </row>
    <row r="22" spans="1:17" ht="15.75" x14ac:dyDescent="0.25">
      <c r="A22" s="25"/>
      <c r="B22" s="26" t="s">
        <v>11</v>
      </c>
      <c r="C22" s="34">
        <v>5066643.5</v>
      </c>
      <c r="D22" s="34">
        <v>5517995.2999999998</v>
      </c>
      <c r="E22" s="48">
        <f t="shared" si="4"/>
        <v>451351.8</v>
      </c>
      <c r="F22" s="28"/>
      <c r="G22" s="44"/>
      <c r="I22" s="54"/>
      <c r="J22" s="56"/>
      <c r="K22" s="55"/>
      <c r="L22" s="55"/>
      <c r="M22" s="55"/>
      <c r="N22" s="55"/>
      <c r="O22" s="55"/>
      <c r="P22" s="55"/>
      <c r="Q22" s="55"/>
    </row>
    <row r="23" spans="1:17" ht="15.75" x14ac:dyDescent="0.25">
      <c r="A23" s="25"/>
      <c r="B23" s="26" t="s">
        <v>12</v>
      </c>
      <c r="C23" s="34">
        <v>1421139.4</v>
      </c>
      <c r="D23" s="34">
        <v>1369997</v>
      </c>
      <c r="E23" s="48">
        <f t="shared" si="4"/>
        <v>-51142.400000000001</v>
      </c>
      <c r="F23" s="28"/>
      <c r="G23" s="44"/>
      <c r="I23" s="54"/>
      <c r="J23" s="56"/>
      <c r="K23" s="55"/>
      <c r="L23" s="55"/>
      <c r="M23" s="55"/>
      <c r="N23" s="55"/>
      <c r="O23" s="55"/>
      <c r="P23" s="55"/>
      <c r="Q23" s="55"/>
    </row>
    <row r="24" spans="1:17" ht="15.75" x14ac:dyDescent="0.25">
      <c r="A24" s="25">
        <v>5</v>
      </c>
      <c r="B24" s="27" t="s">
        <v>18</v>
      </c>
      <c r="C24" s="34">
        <v>197468.79999999999</v>
      </c>
      <c r="D24" s="34">
        <f>D25+D26</f>
        <v>184556.7</v>
      </c>
      <c r="E24" s="48">
        <f t="shared" si="4"/>
        <v>-12912.1</v>
      </c>
      <c r="F24" s="34">
        <v>184556.7</v>
      </c>
      <c r="G24" s="44">
        <f t="shared" si="5"/>
        <v>0</v>
      </c>
      <c r="I24" s="54"/>
      <c r="J24" s="56"/>
      <c r="K24" s="55"/>
      <c r="L24" s="55"/>
      <c r="M24" s="55"/>
      <c r="N24" s="55"/>
      <c r="O24" s="55"/>
      <c r="P24" s="55"/>
      <c r="Q24" s="55"/>
    </row>
    <row r="25" spans="1:17" ht="16.5" x14ac:dyDescent="0.25">
      <c r="A25" s="25"/>
      <c r="B25" s="26" t="s">
        <v>11</v>
      </c>
      <c r="C25" s="34">
        <v>190230.2</v>
      </c>
      <c r="D25" s="34">
        <v>177280.9</v>
      </c>
      <c r="E25" s="48">
        <f t="shared" si="4"/>
        <v>-12949.3</v>
      </c>
      <c r="F25" s="28"/>
      <c r="G25" s="44"/>
      <c r="I25" s="54"/>
      <c r="J25" s="56"/>
      <c r="K25" s="63"/>
      <c r="L25" s="55"/>
      <c r="M25" s="55"/>
      <c r="N25" s="55"/>
      <c r="O25" s="55"/>
      <c r="P25" s="55"/>
      <c r="Q25" s="55"/>
    </row>
    <row r="26" spans="1:17" ht="15.75" x14ac:dyDescent="0.25">
      <c r="A26" s="25"/>
      <c r="B26" s="26" t="s">
        <v>12</v>
      </c>
      <c r="C26" s="34">
        <v>7238.6</v>
      </c>
      <c r="D26" s="34">
        <v>7275.8</v>
      </c>
      <c r="E26" s="48">
        <f t="shared" si="4"/>
        <v>37.200000000000003</v>
      </c>
      <c r="F26" s="28"/>
      <c r="G26" s="44"/>
      <c r="J26" s="56"/>
      <c r="K26" s="55"/>
      <c r="L26" s="55"/>
      <c r="M26" s="55"/>
      <c r="N26" s="55"/>
      <c r="O26" s="55"/>
      <c r="P26" s="55"/>
      <c r="Q26" s="55"/>
    </row>
    <row r="27" spans="1:17" ht="15.75" x14ac:dyDescent="0.25">
      <c r="A27" s="25">
        <v>6</v>
      </c>
      <c r="B27" s="26" t="s">
        <v>19</v>
      </c>
      <c r="C27" s="34">
        <v>3719623</v>
      </c>
      <c r="D27" s="34">
        <v>3652041.3</v>
      </c>
      <c r="E27" s="48">
        <f t="shared" si="4"/>
        <v>-67581.7</v>
      </c>
      <c r="F27" s="34">
        <v>3652041.34</v>
      </c>
      <c r="G27" s="44">
        <f t="shared" si="5"/>
        <v>0</v>
      </c>
      <c r="I27" s="54"/>
      <c r="J27" s="56"/>
      <c r="K27" s="64"/>
      <c r="L27" s="55"/>
      <c r="M27" s="55"/>
      <c r="N27" s="55"/>
      <c r="O27" s="55"/>
      <c r="P27" s="55"/>
      <c r="Q27" s="55"/>
    </row>
    <row r="28" spans="1:17" ht="15.75" x14ac:dyDescent="0.25">
      <c r="A28" s="25"/>
      <c r="B28" s="26" t="s">
        <v>11</v>
      </c>
      <c r="C28" s="34">
        <v>1711224.8</v>
      </c>
      <c r="D28" s="34">
        <v>2248368.4</v>
      </c>
      <c r="E28" s="48">
        <f t="shared" si="4"/>
        <v>537143.6</v>
      </c>
      <c r="F28" s="28"/>
      <c r="G28" s="44"/>
      <c r="I28" s="54"/>
      <c r="J28" s="55"/>
      <c r="K28" s="55"/>
      <c r="L28" s="55"/>
      <c r="M28" s="55"/>
      <c r="N28" s="55"/>
      <c r="O28" s="55"/>
      <c r="P28" s="55"/>
      <c r="Q28" s="55"/>
    </row>
    <row r="29" spans="1:17" ht="15.75" x14ac:dyDescent="0.25">
      <c r="A29" s="25"/>
      <c r="B29" s="26" t="s">
        <v>12</v>
      </c>
      <c r="C29" s="34">
        <v>2008398.2</v>
      </c>
      <c r="D29" s="34">
        <v>1403672.9</v>
      </c>
      <c r="E29" s="48">
        <f t="shared" si="4"/>
        <v>-604725.30000000005</v>
      </c>
      <c r="F29" s="28"/>
      <c r="G29" s="44"/>
      <c r="I29" s="54"/>
      <c r="J29" s="56"/>
      <c r="K29" s="55"/>
      <c r="L29" s="55"/>
      <c r="M29" s="55"/>
      <c r="N29" s="55"/>
      <c r="O29" s="55"/>
      <c r="P29" s="55"/>
      <c r="Q29" s="55"/>
    </row>
    <row r="30" spans="1:17" ht="47.25" x14ac:dyDescent="0.25">
      <c r="A30" s="25">
        <v>7</v>
      </c>
      <c r="B30" s="26" t="s">
        <v>20</v>
      </c>
      <c r="C30" s="34">
        <v>1861702.1</v>
      </c>
      <c r="D30" s="34">
        <v>1506665.6</v>
      </c>
      <c r="E30" s="48">
        <f t="shared" si="4"/>
        <v>-355036.5</v>
      </c>
      <c r="F30" s="34">
        <v>1905916.1457199999</v>
      </c>
      <c r="G30" s="44">
        <f t="shared" si="5"/>
        <v>399250.5</v>
      </c>
      <c r="I30" s="54"/>
      <c r="J30" s="56"/>
      <c r="K30" s="55"/>
      <c r="L30" s="55"/>
      <c r="M30" s="55"/>
      <c r="N30" s="55"/>
      <c r="O30" s="55"/>
      <c r="P30" s="55"/>
      <c r="Q30" s="55"/>
    </row>
    <row r="31" spans="1:17" ht="15.75" x14ac:dyDescent="0.25">
      <c r="A31" s="18"/>
      <c r="B31" s="15" t="s">
        <v>11</v>
      </c>
      <c r="C31" s="34">
        <v>1465440.8</v>
      </c>
      <c r="D31" s="34">
        <v>1112506.1000000001</v>
      </c>
      <c r="E31" s="48">
        <f t="shared" si="4"/>
        <v>-352934.7</v>
      </c>
      <c r="F31" s="28"/>
      <c r="G31" s="44"/>
      <c r="I31" s="54"/>
      <c r="J31" s="56"/>
      <c r="K31" s="55"/>
      <c r="L31" s="55"/>
      <c r="M31" s="55"/>
      <c r="N31" s="55"/>
      <c r="O31" s="55"/>
      <c r="P31" s="55"/>
      <c r="Q31" s="55"/>
    </row>
    <row r="32" spans="1:17" ht="15.75" x14ac:dyDescent="0.25">
      <c r="A32" s="18"/>
      <c r="B32" s="15" t="s">
        <v>12</v>
      </c>
      <c r="C32" s="34">
        <v>396261.3</v>
      </c>
      <c r="D32" s="34">
        <v>394159.5</v>
      </c>
      <c r="E32" s="48">
        <f t="shared" si="4"/>
        <v>-2101.8000000000002</v>
      </c>
      <c r="F32" s="28"/>
      <c r="G32" s="44"/>
      <c r="I32" s="54"/>
      <c r="J32" s="56"/>
      <c r="K32" s="55"/>
      <c r="L32" s="55"/>
      <c r="M32" s="55"/>
      <c r="N32" s="55"/>
      <c r="O32" s="55"/>
      <c r="P32" s="55"/>
      <c r="Q32" s="55"/>
    </row>
    <row r="33" spans="1:17" ht="15.75" x14ac:dyDescent="0.25">
      <c r="A33" s="18">
        <v>8</v>
      </c>
      <c r="B33" s="15" t="s">
        <v>21</v>
      </c>
      <c r="C33" s="34">
        <v>411355.4</v>
      </c>
      <c r="D33" s="49">
        <v>721260.5</v>
      </c>
      <c r="E33" s="48">
        <f t="shared" si="4"/>
        <v>309905.09999999998</v>
      </c>
      <c r="F33" s="34">
        <v>721260.5</v>
      </c>
      <c r="G33" s="44">
        <f t="shared" si="5"/>
        <v>0</v>
      </c>
      <c r="I33" s="54"/>
      <c r="J33" s="56"/>
      <c r="K33" s="55"/>
      <c r="L33" s="55"/>
      <c r="M33" s="55"/>
      <c r="N33" s="55"/>
      <c r="O33" s="55"/>
      <c r="P33" s="55"/>
      <c r="Q33" s="55"/>
    </row>
    <row r="34" spans="1:17" ht="15.75" x14ac:dyDescent="0.25">
      <c r="A34" s="18"/>
      <c r="B34" s="15" t="s">
        <v>11</v>
      </c>
      <c r="C34" s="34">
        <v>163952.9</v>
      </c>
      <c r="D34" s="49">
        <v>161731.79999999999</v>
      </c>
      <c r="E34" s="48">
        <f t="shared" si="4"/>
        <v>-2221.1</v>
      </c>
      <c r="F34" s="28"/>
      <c r="G34" s="44"/>
      <c r="I34" s="54"/>
      <c r="J34" s="58"/>
      <c r="K34" s="55"/>
      <c r="L34" s="55"/>
      <c r="M34" s="55"/>
      <c r="N34" s="55"/>
      <c r="O34" s="55"/>
      <c r="P34" s="55"/>
      <c r="Q34" s="55"/>
    </row>
    <row r="35" spans="1:17" ht="15.75" x14ac:dyDescent="0.25">
      <c r="A35" s="18"/>
      <c r="B35" s="15" t="s">
        <v>12</v>
      </c>
      <c r="C35" s="34">
        <v>247402.5</v>
      </c>
      <c r="D35" s="49">
        <v>559528.69999999995</v>
      </c>
      <c r="E35" s="48">
        <f t="shared" si="4"/>
        <v>312126.2</v>
      </c>
      <c r="F35" s="28"/>
      <c r="G35" s="44"/>
      <c r="I35" s="54"/>
      <c r="J35" s="58"/>
      <c r="K35" s="55"/>
      <c r="L35" s="55"/>
      <c r="M35" s="55"/>
      <c r="N35" s="55"/>
      <c r="O35" s="55"/>
      <c r="P35" s="55"/>
      <c r="Q35" s="55"/>
    </row>
    <row r="36" spans="1:17" ht="63" x14ac:dyDescent="0.25">
      <c r="A36" s="18">
        <v>9</v>
      </c>
      <c r="B36" s="15" t="s">
        <v>22</v>
      </c>
      <c r="C36" s="50">
        <v>7300</v>
      </c>
      <c r="D36" s="34">
        <v>11640</v>
      </c>
      <c r="E36" s="48">
        <f t="shared" si="4"/>
        <v>4340</v>
      </c>
      <c r="F36" s="34">
        <v>11640</v>
      </c>
      <c r="G36" s="44">
        <f t="shared" si="5"/>
        <v>0</v>
      </c>
      <c r="I36" s="54"/>
      <c r="J36" s="56"/>
      <c r="K36" s="55"/>
      <c r="L36" s="55"/>
      <c r="M36" s="55"/>
      <c r="N36" s="55"/>
      <c r="O36" s="55"/>
      <c r="P36" s="55"/>
      <c r="Q36" s="55"/>
    </row>
    <row r="37" spans="1:17" ht="15.75" x14ac:dyDescent="0.25">
      <c r="A37" s="18"/>
      <c r="B37" s="15" t="s">
        <v>11</v>
      </c>
      <c r="C37" s="34">
        <v>5037</v>
      </c>
      <c r="D37" s="34">
        <v>3608.4</v>
      </c>
      <c r="E37" s="48">
        <f t="shared" si="4"/>
        <v>-1428.6</v>
      </c>
      <c r="F37" s="28"/>
      <c r="G37" s="44"/>
      <c r="I37" s="54"/>
      <c r="J37" s="56"/>
      <c r="K37" s="55"/>
      <c r="L37" s="55"/>
      <c r="M37" s="55"/>
      <c r="N37" s="55"/>
      <c r="O37" s="55"/>
      <c r="P37" s="55"/>
      <c r="Q37" s="55"/>
    </row>
    <row r="38" spans="1:17" ht="15.75" x14ac:dyDescent="0.25">
      <c r="A38" s="18"/>
      <c r="B38" s="15" t="s">
        <v>12</v>
      </c>
      <c r="C38" s="34">
        <v>2263</v>
      </c>
      <c r="D38" s="34">
        <v>8031.6</v>
      </c>
      <c r="E38" s="48">
        <f t="shared" si="4"/>
        <v>5768.6</v>
      </c>
      <c r="F38" s="28"/>
      <c r="G38" s="44"/>
      <c r="I38" s="54"/>
      <c r="J38" s="56"/>
      <c r="K38" s="55"/>
      <c r="L38" s="55"/>
      <c r="M38" s="55"/>
      <c r="N38" s="55"/>
      <c r="O38" s="55"/>
      <c r="P38" s="55"/>
      <c r="Q38" s="55"/>
    </row>
    <row r="39" spans="1:17" ht="31.5" x14ac:dyDescent="0.25">
      <c r="A39" s="18">
        <v>10</v>
      </c>
      <c r="B39" s="15" t="s">
        <v>23</v>
      </c>
      <c r="C39" s="34">
        <v>353321</v>
      </c>
      <c r="D39" s="34">
        <v>520519.8</v>
      </c>
      <c r="E39" s="48">
        <f t="shared" si="4"/>
        <v>167198.79999999999</v>
      </c>
      <c r="F39" s="34">
        <v>520519.8</v>
      </c>
      <c r="G39" s="44">
        <f t="shared" si="5"/>
        <v>0</v>
      </c>
      <c r="I39" s="54"/>
      <c r="J39" s="56"/>
      <c r="K39" s="55"/>
      <c r="L39" s="55"/>
      <c r="M39" s="55"/>
      <c r="N39" s="55"/>
      <c r="O39" s="55"/>
      <c r="P39" s="55"/>
      <c r="Q39" s="55"/>
    </row>
    <row r="40" spans="1:17" ht="15.75" x14ac:dyDescent="0.25">
      <c r="A40" s="18"/>
      <c r="B40" s="15" t="s">
        <v>11</v>
      </c>
      <c r="C40" s="34">
        <v>353321</v>
      </c>
      <c r="D40" s="34">
        <v>520519.8</v>
      </c>
      <c r="E40" s="48">
        <f t="shared" si="4"/>
        <v>167198.79999999999</v>
      </c>
      <c r="F40" s="28"/>
      <c r="G40" s="44"/>
      <c r="I40" s="54"/>
      <c r="J40" s="56"/>
      <c r="K40" s="55"/>
      <c r="L40" s="55"/>
      <c r="M40" s="55"/>
      <c r="N40" s="55"/>
      <c r="O40" s="55"/>
      <c r="P40" s="55"/>
      <c r="Q40" s="55"/>
    </row>
    <row r="41" spans="1:17" ht="15.75" x14ac:dyDescent="0.25">
      <c r="A41" s="18"/>
      <c r="B41" s="15" t="s">
        <v>12</v>
      </c>
      <c r="C41" s="34">
        <v>0</v>
      </c>
      <c r="D41" s="34">
        <v>0</v>
      </c>
      <c r="E41" s="48">
        <f t="shared" si="4"/>
        <v>0</v>
      </c>
      <c r="F41" s="28"/>
      <c r="G41" s="44"/>
      <c r="I41" s="54"/>
      <c r="J41" s="56"/>
      <c r="K41" s="55"/>
      <c r="L41" s="55"/>
      <c r="M41" s="55"/>
      <c r="N41" s="55"/>
      <c r="O41" s="55"/>
      <c r="P41" s="55"/>
      <c r="Q41" s="55"/>
    </row>
    <row r="42" spans="1:17" ht="15.75" x14ac:dyDescent="0.25">
      <c r="A42" s="18">
        <v>11</v>
      </c>
      <c r="B42" s="15" t="s">
        <v>24</v>
      </c>
      <c r="C42" s="34">
        <v>1280558.1000000001</v>
      </c>
      <c r="D42" s="34">
        <v>1479174.6</v>
      </c>
      <c r="E42" s="48">
        <f t="shared" si="4"/>
        <v>198616.5</v>
      </c>
      <c r="F42" s="34">
        <v>1479174.6</v>
      </c>
      <c r="G42" s="44">
        <f t="shared" si="5"/>
        <v>0</v>
      </c>
      <c r="I42" s="54"/>
      <c r="J42" s="56"/>
      <c r="K42" s="55"/>
      <c r="L42" s="55"/>
      <c r="M42" s="55"/>
      <c r="N42" s="55"/>
      <c r="O42" s="55"/>
      <c r="P42" s="55"/>
      <c r="Q42" s="55"/>
    </row>
    <row r="43" spans="1:17" ht="15.75" x14ac:dyDescent="0.25">
      <c r="A43" s="18"/>
      <c r="B43" s="15" t="s">
        <v>11</v>
      </c>
      <c r="C43" s="34">
        <v>967923.19999999995</v>
      </c>
      <c r="D43" s="34">
        <v>1140546</v>
      </c>
      <c r="E43" s="48">
        <f t="shared" si="4"/>
        <v>172622.8</v>
      </c>
      <c r="F43" s="28"/>
      <c r="G43" s="44"/>
      <c r="I43" s="54"/>
      <c r="J43" s="56"/>
      <c r="K43" s="55"/>
      <c r="L43" s="55"/>
      <c r="M43" s="55"/>
      <c r="N43" s="55"/>
      <c r="O43" s="55"/>
      <c r="P43" s="55"/>
      <c r="Q43" s="55"/>
    </row>
    <row r="44" spans="1:17" ht="15.75" x14ac:dyDescent="0.25">
      <c r="A44" s="18"/>
      <c r="B44" s="15" t="s">
        <v>12</v>
      </c>
      <c r="C44" s="34">
        <v>312634.90000000002</v>
      </c>
      <c r="D44" s="34">
        <v>338628.6</v>
      </c>
      <c r="E44" s="48">
        <f t="shared" si="4"/>
        <v>25993.7</v>
      </c>
      <c r="F44" s="28"/>
      <c r="G44" s="44"/>
      <c r="I44" s="54"/>
      <c r="J44" s="56"/>
      <c r="K44" s="55"/>
      <c r="L44" s="55"/>
      <c r="M44" s="55"/>
      <c r="N44" s="55"/>
      <c r="O44" s="55"/>
      <c r="P44" s="55"/>
      <c r="Q44" s="55"/>
    </row>
    <row r="45" spans="1:17" ht="15.75" x14ac:dyDescent="0.25">
      <c r="A45" s="18">
        <v>12</v>
      </c>
      <c r="B45" s="15" t="s">
        <v>25</v>
      </c>
      <c r="C45" s="34">
        <v>71364.600000000006</v>
      </c>
      <c r="D45" s="34">
        <v>71774.399999999994</v>
      </c>
      <c r="E45" s="48">
        <f t="shared" si="4"/>
        <v>409.8</v>
      </c>
      <c r="F45" s="34">
        <v>71774.399999999994</v>
      </c>
      <c r="G45" s="44">
        <f t="shared" si="5"/>
        <v>0</v>
      </c>
      <c r="I45" s="54"/>
      <c r="J45" s="56"/>
      <c r="K45" s="55"/>
      <c r="L45" s="55"/>
      <c r="M45" s="55"/>
      <c r="N45" s="55"/>
      <c r="O45" s="55"/>
      <c r="P45" s="55"/>
      <c r="Q45" s="55"/>
    </row>
    <row r="46" spans="1:17" ht="15.75" x14ac:dyDescent="0.25">
      <c r="A46" s="18"/>
      <c r="B46" s="15" t="s">
        <v>11</v>
      </c>
      <c r="C46" s="34">
        <v>71364.600000000006</v>
      </c>
      <c r="D46" s="34">
        <v>71774.399999999994</v>
      </c>
      <c r="E46" s="48">
        <f t="shared" si="4"/>
        <v>409.8</v>
      </c>
      <c r="F46" s="28"/>
      <c r="G46" s="44"/>
      <c r="I46" s="54"/>
      <c r="J46" s="56"/>
      <c r="K46" s="55"/>
      <c r="L46" s="55"/>
      <c r="M46" s="55"/>
      <c r="N46" s="55"/>
      <c r="O46" s="55"/>
      <c r="P46" s="55"/>
      <c r="Q46" s="55"/>
    </row>
    <row r="47" spans="1:17" ht="15.75" x14ac:dyDescent="0.25">
      <c r="A47" s="18"/>
      <c r="B47" s="15" t="s">
        <v>12</v>
      </c>
      <c r="C47" s="34">
        <v>0</v>
      </c>
      <c r="D47" s="34">
        <v>0</v>
      </c>
      <c r="E47" s="48">
        <f t="shared" si="4"/>
        <v>0</v>
      </c>
      <c r="F47" s="28"/>
      <c r="G47" s="44"/>
      <c r="I47" s="54"/>
      <c r="J47" s="56"/>
      <c r="K47" s="55"/>
      <c r="L47" s="55"/>
      <c r="M47" s="55"/>
      <c r="N47" s="55"/>
      <c r="O47" s="55"/>
      <c r="P47" s="55"/>
      <c r="Q47" s="55"/>
    </row>
    <row r="48" spans="1:17" ht="31.5" x14ac:dyDescent="0.25">
      <c r="A48" s="18">
        <v>13</v>
      </c>
      <c r="B48" s="15" t="s">
        <v>26</v>
      </c>
      <c r="C48" s="34">
        <v>1424568.2</v>
      </c>
      <c r="D48" s="34">
        <v>1555072</v>
      </c>
      <c r="E48" s="48">
        <f t="shared" si="4"/>
        <v>130503.8</v>
      </c>
      <c r="F48" s="34">
        <v>1555072</v>
      </c>
      <c r="G48" s="44">
        <f t="shared" si="5"/>
        <v>0</v>
      </c>
      <c r="I48" s="54"/>
      <c r="J48" s="56"/>
      <c r="K48" s="55"/>
      <c r="L48" s="55"/>
      <c r="M48" s="55"/>
      <c r="N48" s="55"/>
      <c r="O48" s="55"/>
      <c r="P48" s="55"/>
      <c r="Q48" s="55"/>
    </row>
    <row r="49" spans="1:17" ht="15.75" x14ac:dyDescent="0.25">
      <c r="A49" s="18"/>
      <c r="B49" s="15" t="s">
        <v>11</v>
      </c>
      <c r="C49" s="34">
        <v>1057658.8</v>
      </c>
      <c r="D49" s="34">
        <v>1185860.3</v>
      </c>
      <c r="E49" s="48">
        <f t="shared" si="4"/>
        <v>128201.5</v>
      </c>
      <c r="F49" s="28"/>
      <c r="G49" s="44"/>
      <c r="I49" s="54"/>
      <c r="J49" s="56"/>
      <c r="K49" s="55"/>
      <c r="L49" s="55"/>
      <c r="M49" s="55"/>
      <c r="N49" s="55"/>
      <c r="O49" s="55"/>
      <c r="P49" s="55"/>
      <c r="Q49" s="55"/>
    </row>
    <row r="50" spans="1:17" ht="15.75" x14ac:dyDescent="0.25">
      <c r="A50" s="18"/>
      <c r="B50" s="15" t="s">
        <v>12</v>
      </c>
      <c r="C50" s="34">
        <v>366909.4</v>
      </c>
      <c r="D50" s="34">
        <v>369211.7</v>
      </c>
      <c r="E50" s="48">
        <f t="shared" si="4"/>
        <v>2302.3000000000002</v>
      </c>
      <c r="F50" s="28"/>
      <c r="G50" s="44"/>
      <c r="I50" s="54"/>
      <c r="J50" s="56"/>
      <c r="K50" s="55"/>
      <c r="L50" s="55"/>
      <c r="M50" s="55"/>
      <c r="N50" s="55"/>
      <c r="O50" s="55"/>
      <c r="P50" s="55"/>
      <c r="Q50" s="55"/>
    </row>
    <row r="51" spans="1:17" ht="78.75" x14ac:dyDescent="0.25">
      <c r="A51" s="18">
        <v>14</v>
      </c>
      <c r="B51" s="15" t="s">
        <v>27</v>
      </c>
      <c r="C51" s="34">
        <v>672787</v>
      </c>
      <c r="D51" s="34">
        <v>676884</v>
      </c>
      <c r="E51" s="48">
        <f t="shared" si="4"/>
        <v>4097</v>
      </c>
      <c r="F51" s="34">
        <v>676884</v>
      </c>
      <c r="G51" s="44">
        <f t="shared" si="5"/>
        <v>0</v>
      </c>
      <c r="I51" s="54"/>
      <c r="J51" s="56"/>
      <c r="K51" s="55"/>
      <c r="L51" s="55"/>
      <c r="M51" s="55"/>
      <c r="N51" s="55"/>
      <c r="O51" s="55"/>
      <c r="P51" s="55"/>
      <c r="Q51" s="55"/>
    </row>
    <row r="52" spans="1:17" ht="15.75" x14ac:dyDescent="0.25">
      <c r="A52" s="18"/>
      <c r="B52" s="15" t="s">
        <v>11</v>
      </c>
      <c r="C52" s="34">
        <v>369908.8</v>
      </c>
      <c r="D52" s="34">
        <v>404678.8</v>
      </c>
      <c r="E52" s="48">
        <f t="shared" si="4"/>
        <v>34770</v>
      </c>
      <c r="F52" s="28"/>
      <c r="G52" s="44"/>
      <c r="I52" s="54"/>
      <c r="J52" s="56"/>
      <c r="K52" s="55"/>
      <c r="L52" s="55"/>
      <c r="M52" s="55"/>
      <c r="N52" s="55"/>
      <c r="O52" s="55"/>
      <c r="P52" s="55"/>
      <c r="Q52" s="55"/>
    </row>
    <row r="53" spans="1:17" ht="15.75" x14ac:dyDescent="0.25">
      <c r="A53" s="18"/>
      <c r="B53" s="15" t="s">
        <v>12</v>
      </c>
      <c r="C53" s="34">
        <v>302878.2</v>
      </c>
      <c r="D53" s="34">
        <v>272205.2</v>
      </c>
      <c r="E53" s="48">
        <f t="shared" si="4"/>
        <v>-30673</v>
      </c>
      <c r="F53" s="28"/>
      <c r="G53" s="44"/>
      <c r="I53" s="54"/>
      <c r="J53" s="56"/>
      <c r="K53" s="55"/>
      <c r="L53" s="55"/>
      <c r="M53" s="55"/>
      <c r="N53" s="55"/>
      <c r="O53" s="55"/>
      <c r="P53" s="55"/>
      <c r="Q53" s="55"/>
    </row>
    <row r="54" spans="1:17" ht="31.5" x14ac:dyDescent="0.25">
      <c r="A54" s="18">
        <v>15</v>
      </c>
      <c r="B54" s="15" t="s">
        <v>28</v>
      </c>
      <c r="C54" s="34">
        <v>1013294.1</v>
      </c>
      <c r="D54" s="34">
        <v>912773</v>
      </c>
      <c r="E54" s="48">
        <f t="shared" si="4"/>
        <v>-100521.1</v>
      </c>
      <c r="F54" s="34">
        <v>912773</v>
      </c>
      <c r="G54" s="44">
        <f t="shared" si="5"/>
        <v>0</v>
      </c>
      <c r="I54" s="54"/>
      <c r="J54" s="56"/>
      <c r="K54" s="55"/>
      <c r="L54" s="55"/>
      <c r="M54" s="55"/>
      <c r="N54" s="55"/>
      <c r="O54" s="55"/>
      <c r="P54" s="55"/>
      <c r="Q54" s="55"/>
    </row>
    <row r="55" spans="1:17" ht="15.75" x14ac:dyDescent="0.25">
      <c r="A55" s="18"/>
      <c r="B55" s="15" t="s">
        <v>11</v>
      </c>
      <c r="C55" s="34">
        <v>764605.9</v>
      </c>
      <c r="D55" s="34">
        <v>759934.1</v>
      </c>
      <c r="E55" s="48">
        <f t="shared" si="4"/>
        <v>-4671.8</v>
      </c>
      <c r="F55" s="28"/>
      <c r="G55" s="44"/>
      <c r="I55" s="54"/>
      <c r="J55" s="56"/>
      <c r="K55" s="55"/>
      <c r="L55" s="55"/>
      <c r="M55" s="55"/>
      <c r="N55" s="55"/>
      <c r="O55" s="55"/>
      <c r="P55" s="55"/>
      <c r="Q55" s="55"/>
    </row>
    <row r="56" spans="1:17" ht="15.75" x14ac:dyDescent="0.25">
      <c r="A56" s="18"/>
      <c r="B56" s="15" t="s">
        <v>12</v>
      </c>
      <c r="C56" s="34">
        <v>248688.2</v>
      </c>
      <c r="D56" s="34">
        <v>152838.9</v>
      </c>
      <c r="E56" s="48">
        <f t="shared" si="4"/>
        <v>-95849.3</v>
      </c>
      <c r="F56" s="28"/>
      <c r="G56" s="44"/>
      <c r="I56" s="54"/>
      <c r="J56" s="56"/>
      <c r="K56" s="55"/>
      <c r="L56" s="55"/>
      <c r="M56" s="55"/>
      <c r="N56" s="55"/>
      <c r="O56" s="55"/>
      <c r="P56" s="55"/>
      <c r="Q56" s="55"/>
    </row>
    <row r="57" spans="1:17" ht="47.25" x14ac:dyDescent="0.25">
      <c r="A57" s="18">
        <v>16</v>
      </c>
      <c r="B57" s="15" t="s">
        <v>29</v>
      </c>
      <c r="C57" s="34">
        <v>7250</v>
      </c>
      <c r="D57" s="34">
        <v>7057.5</v>
      </c>
      <c r="E57" s="48">
        <f t="shared" si="4"/>
        <v>-192.5</v>
      </c>
      <c r="F57" s="34">
        <v>7057.5</v>
      </c>
      <c r="G57" s="44">
        <f t="shared" si="5"/>
        <v>0</v>
      </c>
      <c r="I57" s="54"/>
      <c r="J57" s="56"/>
      <c r="K57" s="55"/>
      <c r="L57" s="55"/>
      <c r="M57" s="55"/>
      <c r="N57" s="55"/>
      <c r="O57" s="55"/>
      <c r="P57" s="55"/>
      <c r="Q57" s="55"/>
    </row>
    <row r="58" spans="1:17" ht="15.75" x14ac:dyDescent="0.25">
      <c r="A58" s="18"/>
      <c r="B58" s="15" t="s">
        <v>11</v>
      </c>
      <c r="C58" s="34">
        <v>7250</v>
      </c>
      <c r="D58" s="34">
        <v>5810.3</v>
      </c>
      <c r="E58" s="48">
        <f t="shared" si="4"/>
        <v>-1439.7</v>
      </c>
      <c r="F58" s="28"/>
      <c r="G58" s="44"/>
      <c r="I58" s="54"/>
      <c r="J58" s="56"/>
      <c r="K58" s="55"/>
      <c r="L58" s="55"/>
      <c r="M58" s="55"/>
      <c r="N58" s="55"/>
      <c r="O58" s="55"/>
      <c r="P58" s="55"/>
      <c r="Q58" s="55"/>
    </row>
    <row r="59" spans="1:17" ht="15.75" x14ac:dyDescent="0.25">
      <c r="A59" s="18"/>
      <c r="B59" s="15" t="s">
        <v>12</v>
      </c>
      <c r="C59" s="34">
        <v>0</v>
      </c>
      <c r="D59" s="34">
        <v>1247.2</v>
      </c>
      <c r="E59" s="48">
        <f t="shared" si="4"/>
        <v>1247.2</v>
      </c>
      <c r="F59" s="28"/>
      <c r="G59" s="44"/>
      <c r="I59" s="54"/>
      <c r="J59" s="56"/>
      <c r="K59" s="55"/>
      <c r="L59" s="55"/>
      <c r="M59" s="55"/>
      <c r="N59" s="55"/>
      <c r="O59" s="55"/>
      <c r="P59" s="55"/>
      <c r="Q59" s="55"/>
    </row>
    <row r="60" spans="1:17" ht="31.5" x14ac:dyDescent="0.25">
      <c r="A60" s="18">
        <v>17</v>
      </c>
      <c r="B60" s="15" t="s">
        <v>30</v>
      </c>
      <c r="C60" s="34">
        <v>500</v>
      </c>
      <c r="D60" s="34">
        <v>500</v>
      </c>
      <c r="E60" s="48">
        <f t="shared" si="4"/>
        <v>0</v>
      </c>
      <c r="F60" s="34">
        <v>500</v>
      </c>
      <c r="G60" s="44">
        <f t="shared" si="5"/>
        <v>0</v>
      </c>
      <c r="I60" s="54"/>
      <c r="J60" s="56"/>
      <c r="K60" s="55"/>
      <c r="L60" s="55"/>
      <c r="M60" s="55"/>
      <c r="N60" s="55"/>
      <c r="O60" s="55"/>
      <c r="P60" s="55"/>
      <c r="Q60" s="55"/>
    </row>
    <row r="61" spans="1:17" ht="15.75" x14ac:dyDescent="0.25">
      <c r="A61" s="18"/>
      <c r="B61" s="15" t="s">
        <v>11</v>
      </c>
      <c r="C61" s="34">
        <v>500</v>
      </c>
      <c r="D61" s="34">
        <v>500</v>
      </c>
      <c r="E61" s="48">
        <f t="shared" si="4"/>
        <v>0</v>
      </c>
      <c r="F61" s="28"/>
      <c r="G61" s="44"/>
      <c r="I61" s="54"/>
      <c r="J61" s="56"/>
      <c r="K61" s="55"/>
      <c r="L61" s="55"/>
      <c r="M61" s="55"/>
      <c r="N61" s="55"/>
      <c r="O61" s="55"/>
      <c r="P61" s="55"/>
      <c r="Q61" s="55"/>
    </row>
    <row r="62" spans="1:17" ht="15.75" x14ac:dyDescent="0.25">
      <c r="A62" s="18"/>
      <c r="B62" s="15" t="s">
        <v>12</v>
      </c>
      <c r="C62" s="34">
        <v>0</v>
      </c>
      <c r="D62" s="34">
        <v>0</v>
      </c>
      <c r="E62" s="48">
        <f t="shared" si="4"/>
        <v>0</v>
      </c>
      <c r="F62" s="28"/>
      <c r="G62" s="44"/>
      <c r="I62" s="54"/>
      <c r="J62" s="56"/>
      <c r="K62" s="55"/>
      <c r="L62" s="55"/>
      <c r="M62" s="55"/>
      <c r="N62" s="55"/>
      <c r="O62" s="55"/>
      <c r="P62" s="55"/>
      <c r="Q62" s="55"/>
    </row>
    <row r="63" spans="1:17" ht="31.5" x14ac:dyDescent="0.25">
      <c r="A63" s="18">
        <v>18</v>
      </c>
      <c r="B63" s="15" t="s">
        <v>31</v>
      </c>
      <c r="C63" s="34">
        <v>9601.2999999999993</v>
      </c>
      <c r="D63" s="34">
        <v>9673.1</v>
      </c>
      <c r="E63" s="48">
        <f t="shared" si="4"/>
        <v>71.8</v>
      </c>
      <c r="F63" s="34">
        <v>9673.1</v>
      </c>
      <c r="G63" s="44">
        <f t="shared" si="5"/>
        <v>0</v>
      </c>
      <c r="I63" s="54"/>
      <c r="J63" s="56"/>
      <c r="K63" s="55"/>
      <c r="L63" s="55"/>
      <c r="M63" s="55"/>
      <c r="N63" s="55"/>
      <c r="O63" s="55"/>
      <c r="P63" s="55"/>
      <c r="Q63" s="55"/>
    </row>
    <row r="64" spans="1:17" ht="15.75" x14ac:dyDescent="0.25">
      <c r="A64" s="18"/>
      <c r="B64" s="15" t="s">
        <v>11</v>
      </c>
      <c r="C64" s="34">
        <v>9601.2999999999993</v>
      </c>
      <c r="D64" s="34">
        <v>9673.1</v>
      </c>
      <c r="E64" s="48">
        <f t="shared" si="4"/>
        <v>71.8</v>
      </c>
      <c r="F64" s="28"/>
      <c r="G64" s="44"/>
      <c r="I64" s="54"/>
      <c r="J64" s="56"/>
      <c r="K64" s="55"/>
      <c r="L64" s="55"/>
      <c r="M64" s="55"/>
      <c r="N64" s="55"/>
      <c r="O64" s="55"/>
      <c r="P64" s="55"/>
      <c r="Q64" s="55"/>
    </row>
    <row r="65" spans="1:17" ht="15.75" x14ac:dyDescent="0.25">
      <c r="A65" s="18"/>
      <c r="B65" s="15" t="s">
        <v>12</v>
      </c>
      <c r="C65" s="34">
        <v>0</v>
      </c>
      <c r="D65" s="34">
        <v>0</v>
      </c>
      <c r="E65" s="48">
        <f t="shared" si="4"/>
        <v>0</v>
      </c>
      <c r="F65" s="28"/>
      <c r="G65" s="44"/>
      <c r="I65" s="54"/>
      <c r="J65" s="56"/>
      <c r="K65" s="55"/>
      <c r="L65" s="55"/>
      <c r="M65" s="55"/>
      <c r="N65" s="55"/>
      <c r="O65" s="55"/>
      <c r="P65" s="55"/>
      <c r="Q65" s="55"/>
    </row>
    <row r="66" spans="1:17" ht="31.5" x14ac:dyDescent="0.25">
      <c r="A66" s="22">
        <v>19</v>
      </c>
      <c r="B66" s="15" t="s">
        <v>61</v>
      </c>
      <c r="C66" s="34">
        <v>411809.9</v>
      </c>
      <c r="D66" s="34">
        <v>489609.6</v>
      </c>
      <c r="E66" s="48">
        <f t="shared" si="4"/>
        <v>77799.7</v>
      </c>
      <c r="F66" s="34">
        <v>489609.63907999999</v>
      </c>
      <c r="G66" s="44">
        <f t="shared" si="5"/>
        <v>0</v>
      </c>
      <c r="I66" s="54"/>
      <c r="J66" s="56"/>
      <c r="K66" s="55"/>
      <c r="L66" s="55"/>
      <c r="M66" s="55"/>
      <c r="N66" s="55"/>
      <c r="O66" s="55"/>
      <c r="P66" s="55"/>
      <c r="Q66" s="55"/>
    </row>
    <row r="67" spans="1:17" ht="15.75" x14ac:dyDescent="0.25">
      <c r="A67" s="18"/>
      <c r="B67" s="21" t="s">
        <v>11</v>
      </c>
      <c r="C67" s="34">
        <v>140312.4</v>
      </c>
      <c r="D67" s="34">
        <v>146287.1</v>
      </c>
      <c r="E67" s="48">
        <f t="shared" si="4"/>
        <v>5974.7</v>
      </c>
      <c r="F67" s="28"/>
      <c r="G67" s="44"/>
      <c r="I67" s="54"/>
      <c r="J67" s="56"/>
      <c r="K67" s="55"/>
      <c r="L67" s="55"/>
      <c r="M67" s="55"/>
      <c r="N67" s="55"/>
      <c r="O67" s="55"/>
      <c r="P67" s="55"/>
      <c r="Q67" s="55"/>
    </row>
    <row r="68" spans="1:17" ht="15.75" x14ac:dyDescent="0.25">
      <c r="A68" s="18"/>
      <c r="B68" s="21" t="s">
        <v>12</v>
      </c>
      <c r="C68" s="34">
        <v>271497.5</v>
      </c>
      <c r="D68" s="34">
        <v>343322.5</v>
      </c>
      <c r="E68" s="48">
        <f t="shared" si="4"/>
        <v>71825</v>
      </c>
      <c r="F68" s="28"/>
      <c r="G68" s="44"/>
      <c r="I68" s="54"/>
      <c r="J68" s="56"/>
      <c r="K68" s="55"/>
      <c r="L68" s="55"/>
      <c r="M68" s="55"/>
      <c r="N68" s="55"/>
      <c r="O68" s="55"/>
      <c r="P68" s="55"/>
      <c r="Q68" s="55"/>
    </row>
    <row r="69" spans="1:17" ht="31.5" x14ac:dyDescent="0.25">
      <c r="A69" s="18">
        <v>20</v>
      </c>
      <c r="B69" s="15" t="s">
        <v>57</v>
      </c>
      <c r="C69" s="34">
        <v>281560.59999999998</v>
      </c>
      <c r="D69" s="34">
        <v>653261.9</v>
      </c>
      <c r="E69" s="48">
        <f t="shared" si="4"/>
        <v>371701.3</v>
      </c>
      <c r="F69" s="34">
        <v>653261.86399999994</v>
      </c>
      <c r="G69" s="44">
        <f>F69-D69</f>
        <v>0</v>
      </c>
      <c r="I69" s="54"/>
      <c r="J69" s="56"/>
      <c r="K69" s="55"/>
      <c r="L69" s="55"/>
      <c r="M69" s="55"/>
      <c r="N69" s="55"/>
      <c r="O69" s="55"/>
      <c r="P69" s="55"/>
      <c r="Q69" s="55"/>
    </row>
    <row r="70" spans="1:17" ht="15.75" x14ac:dyDescent="0.25">
      <c r="A70" s="18"/>
      <c r="B70" s="15" t="s">
        <v>11</v>
      </c>
      <c r="C70" s="34">
        <v>123376.5</v>
      </c>
      <c r="D70" s="34">
        <v>53320.5</v>
      </c>
      <c r="E70" s="48">
        <f t="shared" si="4"/>
        <v>-70056</v>
      </c>
      <c r="F70" s="28"/>
      <c r="G70" s="44"/>
      <c r="I70" s="54"/>
      <c r="J70" s="56"/>
      <c r="K70" s="55"/>
      <c r="L70" s="55"/>
      <c r="M70" s="55"/>
      <c r="N70" s="55"/>
      <c r="O70" s="55"/>
      <c r="P70" s="55"/>
      <c r="Q70" s="55"/>
    </row>
    <row r="71" spans="1:17" ht="15.75" x14ac:dyDescent="0.25">
      <c r="A71" s="18"/>
      <c r="B71" s="15" t="s">
        <v>12</v>
      </c>
      <c r="C71" s="34">
        <v>158184.1</v>
      </c>
      <c r="D71" s="34">
        <v>599941.4</v>
      </c>
      <c r="E71" s="48">
        <f t="shared" si="4"/>
        <v>441757.3</v>
      </c>
      <c r="F71" s="28"/>
      <c r="G71" s="44"/>
      <c r="I71" s="54"/>
      <c r="J71" s="56"/>
      <c r="K71" s="55"/>
      <c r="L71" s="55"/>
      <c r="M71" s="55"/>
      <c r="N71" s="55"/>
      <c r="O71" s="55"/>
      <c r="P71" s="55"/>
      <c r="Q71" s="55"/>
    </row>
    <row r="72" spans="1:17" ht="47.25" x14ac:dyDescent="0.25">
      <c r="A72" s="18">
        <v>21</v>
      </c>
      <c r="B72" s="15" t="s">
        <v>65</v>
      </c>
      <c r="C72" s="34">
        <v>0</v>
      </c>
      <c r="D72" s="34">
        <v>1695.1</v>
      </c>
      <c r="E72" s="48">
        <f t="shared" si="4"/>
        <v>1695.1</v>
      </c>
      <c r="F72" s="28">
        <v>1695.1</v>
      </c>
      <c r="G72" s="44">
        <f>F72-D72</f>
        <v>0</v>
      </c>
      <c r="I72" s="54"/>
      <c r="J72" s="56"/>
      <c r="K72" s="55"/>
      <c r="L72" s="55"/>
      <c r="M72" s="55"/>
      <c r="N72" s="55"/>
      <c r="O72" s="55"/>
      <c r="P72" s="55"/>
      <c r="Q72" s="55"/>
    </row>
    <row r="73" spans="1:17" ht="15.75" x14ac:dyDescent="0.25">
      <c r="A73" s="18"/>
      <c r="B73" s="15" t="s">
        <v>11</v>
      </c>
      <c r="C73" s="34">
        <v>0</v>
      </c>
      <c r="D73" s="34">
        <v>1695.1</v>
      </c>
      <c r="E73" s="48">
        <f t="shared" si="4"/>
        <v>1695.1</v>
      </c>
      <c r="F73" s="28"/>
      <c r="G73" s="44"/>
      <c r="I73" s="54"/>
      <c r="J73" s="56"/>
      <c r="K73" s="55"/>
      <c r="L73" s="55"/>
      <c r="M73" s="55"/>
      <c r="N73" s="55"/>
      <c r="O73" s="55"/>
      <c r="P73" s="55"/>
      <c r="Q73" s="55"/>
    </row>
    <row r="74" spans="1:17" ht="15.75" x14ac:dyDescent="0.25">
      <c r="A74" s="18"/>
      <c r="B74" s="15" t="s">
        <v>12</v>
      </c>
      <c r="C74" s="34">
        <v>0</v>
      </c>
      <c r="D74" s="34">
        <v>0</v>
      </c>
      <c r="E74" s="48">
        <f t="shared" si="4"/>
        <v>0</v>
      </c>
      <c r="F74" s="28"/>
      <c r="G74" s="44"/>
      <c r="I74" s="54"/>
      <c r="J74" s="56"/>
      <c r="K74" s="55"/>
      <c r="L74" s="55"/>
      <c r="M74" s="55"/>
      <c r="N74" s="55"/>
      <c r="O74" s="55"/>
      <c r="P74" s="55"/>
      <c r="Q74" s="55"/>
    </row>
    <row r="75" spans="1:17" ht="31.5" x14ac:dyDescent="0.25">
      <c r="A75" s="16"/>
      <c r="B75" s="17" t="s">
        <v>32</v>
      </c>
      <c r="C75" s="51">
        <f t="shared" ref="C75:F75" si="6">C76+C79+C82+C85+C88+C91+C94+C97+C100</f>
        <v>12557154.9</v>
      </c>
      <c r="D75" s="51">
        <f t="shared" si="6"/>
        <v>10381463.300000001</v>
      </c>
      <c r="E75" s="52">
        <f t="shared" si="6"/>
        <v>-2175691.6</v>
      </c>
      <c r="F75" s="51">
        <f t="shared" si="6"/>
        <v>10381463.300000001</v>
      </c>
      <c r="G75" s="39">
        <f>F75-D75</f>
        <v>0</v>
      </c>
      <c r="I75" s="54"/>
      <c r="J75" s="57"/>
      <c r="K75" s="55"/>
      <c r="L75" s="55"/>
      <c r="M75" s="55"/>
      <c r="N75" s="55"/>
      <c r="O75" s="55"/>
      <c r="P75" s="55"/>
      <c r="Q75" s="55"/>
    </row>
    <row r="76" spans="1:17" ht="31.5" x14ac:dyDescent="0.25">
      <c r="A76" s="18">
        <v>22</v>
      </c>
      <c r="B76" s="15" t="s">
        <v>33</v>
      </c>
      <c r="C76" s="34">
        <v>3712176</v>
      </c>
      <c r="D76" s="49">
        <v>2139207.1</v>
      </c>
      <c r="E76" s="48">
        <f t="shared" ref="E76:E123" si="7">D76-C76</f>
        <v>-1572968.9</v>
      </c>
      <c r="F76" s="34">
        <v>2139207.1</v>
      </c>
      <c r="G76" s="44">
        <f>F76-D76</f>
        <v>0</v>
      </c>
      <c r="I76" s="54"/>
      <c r="J76" s="56"/>
      <c r="K76" s="55"/>
      <c r="L76" s="55"/>
      <c r="M76" s="55"/>
      <c r="N76" s="55"/>
      <c r="O76" s="55"/>
      <c r="P76" s="55"/>
      <c r="Q76" s="55"/>
    </row>
    <row r="77" spans="1:17" ht="15.75" x14ac:dyDescent="0.25">
      <c r="A77" s="18"/>
      <c r="B77" s="15" t="s">
        <v>11</v>
      </c>
      <c r="C77" s="34">
        <v>3712176</v>
      </c>
      <c r="D77" s="49">
        <v>2139207.1</v>
      </c>
      <c r="E77" s="48">
        <f t="shared" si="7"/>
        <v>-1572968.9</v>
      </c>
      <c r="F77" s="28"/>
      <c r="G77" s="44"/>
      <c r="I77" s="54"/>
      <c r="J77" s="58"/>
      <c r="K77" s="55"/>
      <c r="L77" s="55"/>
      <c r="M77" s="55"/>
      <c r="N77" s="55"/>
      <c r="O77" s="55"/>
      <c r="P77" s="55"/>
      <c r="Q77" s="55"/>
    </row>
    <row r="78" spans="1:17" ht="15.75" x14ac:dyDescent="0.25">
      <c r="A78" s="18"/>
      <c r="B78" s="15" t="s">
        <v>12</v>
      </c>
      <c r="C78" s="34">
        <v>0</v>
      </c>
      <c r="D78" s="34">
        <v>0</v>
      </c>
      <c r="E78" s="48">
        <f t="shared" si="7"/>
        <v>0</v>
      </c>
      <c r="F78" s="28"/>
      <c r="G78" s="44"/>
      <c r="I78" s="54"/>
      <c r="J78" s="56"/>
      <c r="K78" s="55"/>
      <c r="L78" s="55"/>
      <c r="M78" s="55"/>
      <c r="N78" s="55"/>
      <c r="O78" s="55"/>
      <c r="P78" s="55"/>
      <c r="Q78" s="55"/>
    </row>
    <row r="79" spans="1:17" ht="31.5" x14ac:dyDescent="0.25">
      <c r="A79" s="18">
        <v>23</v>
      </c>
      <c r="B79" s="15" t="s">
        <v>34</v>
      </c>
      <c r="C79" s="34">
        <v>235234.9</v>
      </c>
      <c r="D79" s="34">
        <v>311771.59999999998</v>
      </c>
      <c r="E79" s="48">
        <f t="shared" si="7"/>
        <v>76536.7</v>
      </c>
      <c r="F79" s="34">
        <v>311771.59999999998</v>
      </c>
      <c r="G79" s="44">
        <f>F79-D79</f>
        <v>0</v>
      </c>
      <c r="I79" s="54"/>
      <c r="J79" s="56"/>
      <c r="K79" s="55"/>
      <c r="L79" s="55"/>
      <c r="M79" s="55"/>
      <c r="N79" s="55"/>
      <c r="O79" s="55"/>
      <c r="P79" s="55"/>
      <c r="Q79" s="55"/>
    </row>
    <row r="80" spans="1:17" ht="15.75" x14ac:dyDescent="0.25">
      <c r="A80" s="18"/>
      <c r="B80" s="15" t="s">
        <v>11</v>
      </c>
      <c r="C80" s="34">
        <v>139874.6</v>
      </c>
      <c r="D80" s="49">
        <v>180132.9</v>
      </c>
      <c r="E80" s="48">
        <f t="shared" si="7"/>
        <v>40258.300000000003</v>
      </c>
      <c r="F80" s="28"/>
      <c r="G80" s="44"/>
      <c r="I80" s="54"/>
      <c r="J80" s="58"/>
      <c r="K80" s="55"/>
      <c r="L80" s="55"/>
      <c r="M80" s="55"/>
      <c r="N80" s="55"/>
      <c r="O80" s="55"/>
      <c r="P80" s="55"/>
      <c r="Q80" s="55"/>
    </row>
    <row r="81" spans="1:17" ht="15.75" x14ac:dyDescent="0.25">
      <c r="A81" s="18"/>
      <c r="B81" s="15" t="s">
        <v>12</v>
      </c>
      <c r="C81" s="34">
        <v>95360.3</v>
      </c>
      <c r="D81" s="49">
        <v>131638.70000000001</v>
      </c>
      <c r="E81" s="48">
        <f t="shared" si="7"/>
        <v>36278.400000000001</v>
      </c>
      <c r="F81" s="28"/>
      <c r="G81" s="44"/>
      <c r="I81" s="54"/>
      <c r="J81" s="58"/>
      <c r="K81" s="55"/>
      <c r="L81" s="55"/>
      <c r="M81" s="55"/>
      <c r="N81" s="55"/>
      <c r="O81" s="55"/>
      <c r="P81" s="55"/>
      <c r="Q81" s="55"/>
    </row>
    <row r="82" spans="1:17" ht="47.25" x14ac:dyDescent="0.25">
      <c r="A82" s="18">
        <v>24</v>
      </c>
      <c r="B82" s="15" t="s">
        <v>35</v>
      </c>
      <c r="C82" s="34">
        <v>742157.1</v>
      </c>
      <c r="D82" s="34">
        <v>790345.5</v>
      </c>
      <c r="E82" s="48">
        <f t="shared" si="7"/>
        <v>48188.4</v>
      </c>
      <c r="F82" s="34">
        <v>790345.5</v>
      </c>
      <c r="G82" s="44">
        <f>F82-D82</f>
        <v>0</v>
      </c>
      <c r="I82" s="54"/>
      <c r="J82" s="56"/>
      <c r="K82" s="55"/>
      <c r="L82" s="55"/>
      <c r="M82" s="55"/>
      <c r="N82" s="55"/>
      <c r="O82" s="55"/>
      <c r="P82" s="55"/>
      <c r="Q82" s="55"/>
    </row>
    <row r="83" spans="1:17" ht="15.75" x14ac:dyDescent="0.25">
      <c r="A83" s="18"/>
      <c r="B83" s="15" t="s">
        <v>11</v>
      </c>
      <c r="C83" s="34">
        <v>742157.1</v>
      </c>
      <c r="D83" s="34">
        <v>790345.5</v>
      </c>
      <c r="E83" s="48">
        <f t="shared" si="7"/>
        <v>48188.4</v>
      </c>
      <c r="F83" s="28"/>
      <c r="G83" s="44"/>
      <c r="I83" s="54"/>
      <c r="J83" s="56"/>
      <c r="K83" s="55"/>
      <c r="L83" s="55"/>
      <c r="M83" s="55"/>
      <c r="N83" s="55"/>
      <c r="O83" s="55"/>
      <c r="P83" s="55"/>
      <c r="Q83" s="55"/>
    </row>
    <row r="84" spans="1:17" ht="15.75" x14ac:dyDescent="0.25">
      <c r="A84" s="18"/>
      <c r="B84" s="15" t="s">
        <v>12</v>
      </c>
      <c r="C84" s="34">
        <v>0</v>
      </c>
      <c r="D84" s="34">
        <v>0</v>
      </c>
      <c r="E84" s="48">
        <f t="shared" si="7"/>
        <v>0</v>
      </c>
      <c r="F84" s="28"/>
      <c r="G84" s="44"/>
      <c r="I84" s="54"/>
      <c r="J84" s="56"/>
      <c r="K84" s="55"/>
      <c r="L84" s="55"/>
      <c r="M84" s="55"/>
      <c r="N84" s="55"/>
      <c r="O84" s="55"/>
      <c r="P84" s="55"/>
      <c r="Q84" s="55"/>
    </row>
    <row r="85" spans="1:17" ht="31.5" x14ac:dyDescent="0.25">
      <c r="A85" s="18">
        <v>25</v>
      </c>
      <c r="B85" s="15" t="s">
        <v>36</v>
      </c>
      <c r="C85" s="34">
        <v>5089726.8</v>
      </c>
      <c r="D85" s="34">
        <v>4828416.5</v>
      </c>
      <c r="E85" s="48">
        <f t="shared" si="7"/>
        <v>-261310.3</v>
      </c>
      <c r="F85" s="34">
        <v>4828416.4889500001</v>
      </c>
      <c r="G85" s="44">
        <f>F85-D85</f>
        <v>0</v>
      </c>
      <c r="I85" s="54"/>
      <c r="J85" s="56"/>
      <c r="K85" s="55"/>
      <c r="L85" s="55"/>
      <c r="M85" s="55"/>
      <c r="N85" s="55"/>
      <c r="O85" s="55"/>
      <c r="P85" s="55"/>
      <c r="Q85" s="55"/>
    </row>
    <row r="86" spans="1:17" ht="15.75" x14ac:dyDescent="0.25">
      <c r="A86" s="18"/>
      <c r="B86" s="15" t="s">
        <v>11</v>
      </c>
      <c r="C86" s="34">
        <v>4770841.0999999996</v>
      </c>
      <c r="D86" s="34">
        <v>4828416.5</v>
      </c>
      <c r="E86" s="48">
        <f t="shared" si="7"/>
        <v>57575.4</v>
      </c>
      <c r="F86" s="28"/>
      <c r="G86" s="44"/>
      <c r="I86" s="54"/>
      <c r="J86" s="56"/>
      <c r="K86" s="55"/>
      <c r="L86" s="55"/>
      <c r="M86" s="55"/>
      <c r="N86" s="55"/>
      <c r="O86" s="55"/>
      <c r="P86" s="55"/>
      <c r="Q86" s="55"/>
    </row>
    <row r="87" spans="1:17" ht="15.75" x14ac:dyDescent="0.25">
      <c r="A87" s="18"/>
      <c r="B87" s="15" t="s">
        <v>12</v>
      </c>
      <c r="C87" s="34">
        <v>269272.3</v>
      </c>
      <c r="D87" s="34">
        <v>0</v>
      </c>
      <c r="E87" s="48">
        <f t="shared" si="7"/>
        <v>-269272.3</v>
      </c>
      <c r="F87" s="28"/>
      <c r="G87" s="44"/>
      <c r="I87" s="54"/>
      <c r="J87" s="56"/>
      <c r="K87" s="55"/>
      <c r="L87" s="55"/>
      <c r="M87" s="55"/>
      <c r="N87" s="55"/>
      <c r="O87" s="55"/>
      <c r="P87" s="55"/>
      <c r="Q87" s="55"/>
    </row>
    <row r="88" spans="1:17" ht="63" x14ac:dyDescent="0.25">
      <c r="A88" s="18">
        <v>26</v>
      </c>
      <c r="B88" s="15" t="s">
        <v>37</v>
      </c>
      <c r="C88" s="34">
        <v>1704009.6</v>
      </c>
      <c r="D88" s="34">
        <v>1465712.7</v>
      </c>
      <c r="E88" s="48">
        <f t="shared" si="7"/>
        <v>-238296.9</v>
      </c>
      <c r="F88" s="34">
        <v>1465712.736</v>
      </c>
      <c r="G88" s="44">
        <f>F88-D88</f>
        <v>0</v>
      </c>
      <c r="I88" s="54"/>
      <c r="J88" s="56"/>
      <c r="K88" s="55"/>
      <c r="L88" s="55"/>
      <c r="M88" s="55"/>
      <c r="N88" s="55"/>
      <c r="O88" s="55"/>
      <c r="P88" s="55"/>
      <c r="Q88" s="55"/>
    </row>
    <row r="89" spans="1:17" ht="15.75" x14ac:dyDescent="0.25">
      <c r="A89" s="18"/>
      <c r="B89" s="15" t="s">
        <v>11</v>
      </c>
      <c r="C89" s="34">
        <v>921508.9</v>
      </c>
      <c r="D89" s="34">
        <v>864905.1</v>
      </c>
      <c r="E89" s="48">
        <f t="shared" si="7"/>
        <v>-56603.8</v>
      </c>
      <c r="F89" s="28"/>
      <c r="G89" s="44"/>
      <c r="I89" s="54"/>
      <c r="J89" s="56"/>
      <c r="K89" s="55"/>
      <c r="L89" s="55"/>
      <c r="M89" s="55"/>
      <c r="N89" s="55"/>
      <c r="O89" s="55"/>
      <c r="P89" s="55"/>
      <c r="Q89" s="55"/>
    </row>
    <row r="90" spans="1:17" ht="15.75" x14ac:dyDescent="0.25">
      <c r="A90" s="18"/>
      <c r="B90" s="15" t="s">
        <v>12</v>
      </c>
      <c r="C90" s="34">
        <v>782500.7</v>
      </c>
      <c r="D90" s="34">
        <v>600807.6</v>
      </c>
      <c r="E90" s="48">
        <f t="shared" si="7"/>
        <v>-181693.1</v>
      </c>
      <c r="F90" s="28"/>
      <c r="G90" s="44"/>
      <c r="I90" s="54"/>
      <c r="J90" s="56"/>
      <c r="K90" s="55"/>
      <c r="L90" s="55"/>
      <c r="M90" s="55"/>
      <c r="N90" s="55"/>
      <c r="O90" s="55"/>
      <c r="P90" s="55"/>
      <c r="Q90" s="55"/>
    </row>
    <row r="91" spans="1:17" ht="31.5" x14ac:dyDescent="0.25">
      <c r="A91" s="18">
        <v>27</v>
      </c>
      <c r="B91" s="15" t="s">
        <v>38</v>
      </c>
      <c r="C91" s="34">
        <v>131827.6</v>
      </c>
      <c r="D91" s="34">
        <v>54843.5</v>
      </c>
      <c r="E91" s="48">
        <f t="shared" si="7"/>
        <v>-76984.100000000006</v>
      </c>
      <c r="F91" s="34">
        <v>54843.5</v>
      </c>
      <c r="G91" s="44">
        <f>F91-D91</f>
        <v>0</v>
      </c>
      <c r="I91" s="54"/>
      <c r="J91" s="56"/>
      <c r="K91" s="55"/>
      <c r="L91" s="55"/>
      <c r="M91" s="55"/>
      <c r="N91" s="55"/>
      <c r="O91" s="55"/>
      <c r="P91" s="55"/>
      <c r="Q91" s="55"/>
    </row>
    <row r="92" spans="1:17" ht="15.75" x14ac:dyDescent="0.25">
      <c r="A92" s="18"/>
      <c r="B92" s="15" t="s">
        <v>11</v>
      </c>
      <c r="C92" s="34">
        <v>74377.5</v>
      </c>
      <c r="D92" s="34">
        <v>50122.2</v>
      </c>
      <c r="E92" s="48">
        <f t="shared" si="7"/>
        <v>-24255.3</v>
      </c>
      <c r="F92" s="28"/>
      <c r="G92" s="44"/>
      <c r="I92" s="54"/>
      <c r="J92" s="56"/>
      <c r="K92" s="55"/>
      <c r="L92" s="55"/>
      <c r="M92" s="55"/>
      <c r="N92" s="55"/>
      <c r="O92" s="55"/>
      <c r="P92" s="55"/>
      <c r="Q92" s="55"/>
    </row>
    <row r="93" spans="1:17" ht="15.75" x14ac:dyDescent="0.25">
      <c r="A93" s="18"/>
      <c r="B93" s="15" t="s">
        <v>12</v>
      </c>
      <c r="C93" s="34">
        <v>57450.1</v>
      </c>
      <c r="D93" s="34">
        <v>4721.3</v>
      </c>
      <c r="E93" s="48">
        <f t="shared" si="7"/>
        <v>-52728.800000000003</v>
      </c>
      <c r="F93" s="28"/>
      <c r="G93" s="44"/>
      <c r="I93" s="54"/>
      <c r="J93" s="56"/>
      <c r="K93" s="55"/>
      <c r="L93" s="55"/>
      <c r="M93" s="55"/>
      <c r="N93" s="55"/>
      <c r="O93" s="55"/>
      <c r="P93" s="55"/>
      <c r="Q93" s="55"/>
    </row>
    <row r="94" spans="1:17" ht="31.5" x14ac:dyDescent="0.25">
      <c r="A94" s="18">
        <v>28</v>
      </c>
      <c r="B94" s="15" t="s">
        <v>39</v>
      </c>
      <c r="C94" s="34">
        <v>387705.2</v>
      </c>
      <c r="D94" s="49">
        <v>441770.4</v>
      </c>
      <c r="E94" s="48">
        <f t="shared" si="7"/>
        <v>54065.2</v>
      </c>
      <c r="F94" s="34">
        <v>441770.4</v>
      </c>
      <c r="G94" s="44">
        <f>F94-D94</f>
        <v>0</v>
      </c>
      <c r="I94" s="54"/>
      <c r="J94" s="56"/>
      <c r="K94" s="55"/>
      <c r="L94" s="55"/>
      <c r="M94" s="55"/>
      <c r="N94" s="55"/>
      <c r="O94" s="55"/>
      <c r="P94" s="55"/>
      <c r="Q94" s="55"/>
    </row>
    <row r="95" spans="1:17" ht="15.75" x14ac:dyDescent="0.25">
      <c r="A95" s="18"/>
      <c r="B95" s="15" t="s">
        <v>11</v>
      </c>
      <c r="C95" s="34">
        <v>128192.5</v>
      </c>
      <c r="D95" s="34">
        <v>186497.9</v>
      </c>
      <c r="E95" s="48">
        <f t="shared" si="7"/>
        <v>58305.4</v>
      </c>
      <c r="F95" s="28"/>
      <c r="G95" s="44"/>
      <c r="I95" s="54"/>
      <c r="J95" s="56"/>
      <c r="K95" s="55"/>
      <c r="L95" s="55"/>
      <c r="M95" s="55"/>
      <c r="N95" s="55"/>
      <c r="O95" s="55"/>
      <c r="P95" s="55"/>
      <c r="Q95" s="55"/>
    </row>
    <row r="96" spans="1:17" ht="15.75" x14ac:dyDescent="0.25">
      <c r="A96" s="18"/>
      <c r="B96" s="15" t="s">
        <v>12</v>
      </c>
      <c r="C96" s="34">
        <v>259512.7</v>
      </c>
      <c r="D96" s="34">
        <v>255272.5</v>
      </c>
      <c r="E96" s="48">
        <f t="shared" si="7"/>
        <v>-4240.2</v>
      </c>
      <c r="F96" s="28"/>
      <c r="G96" s="44"/>
      <c r="I96" s="54"/>
      <c r="J96" s="56"/>
      <c r="K96" s="55"/>
      <c r="L96" s="55"/>
      <c r="M96" s="55"/>
      <c r="N96" s="55"/>
      <c r="O96" s="55"/>
      <c r="P96" s="55"/>
      <c r="Q96" s="55"/>
    </row>
    <row r="97" spans="1:17" ht="31.5" x14ac:dyDescent="0.25">
      <c r="A97" s="18">
        <v>29</v>
      </c>
      <c r="B97" s="15" t="s">
        <v>40</v>
      </c>
      <c r="C97" s="34">
        <v>554257.69999999995</v>
      </c>
      <c r="D97" s="34">
        <v>349336</v>
      </c>
      <c r="E97" s="48">
        <f t="shared" si="7"/>
        <v>-204921.7</v>
      </c>
      <c r="F97" s="34">
        <v>349335.97</v>
      </c>
      <c r="G97" s="44">
        <f>F97-D97</f>
        <v>0</v>
      </c>
      <c r="I97" s="54"/>
      <c r="J97" s="56"/>
      <c r="K97" s="55"/>
      <c r="L97" s="55"/>
      <c r="M97" s="55"/>
      <c r="N97" s="55"/>
      <c r="O97" s="55"/>
      <c r="P97" s="55"/>
      <c r="Q97" s="55"/>
    </row>
    <row r="98" spans="1:17" ht="15.75" x14ac:dyDescent="0.25">
      <c r="A98" s="18"/>
      <c r="B98" s="15" t="s">
        <v>11</v>
      </c>
      <c r="C98" s="34">
        <v>554257.69999999995</v>
      </c>
      <c r="D98" s="34">
        <v>349336</v>
      </c>
      <c r="E98" s="48">
        <f t="shared" si="7"/>
        <v>-204921.7</v>
      </c>
      <c r="F98" s="28"/>
      <c r="G98" s="44"/>
      <c r="I98" s="54"/>
      <c r="J98" s="56"/>
      <c r="K98" s="55"/>
      <c r="L98" s="55"/>
      <c r="M98" s="55"/>
      <c r="N98" s="55"/>
      <c r="O98" s="55"/>
      <c r="P98" s="55"/>
      <c r="Q98" s="55"/>
    </row>
    <row r="99" spans="1:17" ht="15.75" x14ac:dyDescent="0.25">
      <c r="A99" s="18"/>
      <c r="B99" s="15" t="s">
        <v>12</v>
      </c>
      <c r="C99" s="34">
        <v>0</v>
      </c>
      <c r="D99" s="34">
        <v>0</v>
      </c>
      <c r="E99" s="48">
        <f t="shared" si="7"/>
        <v>0</v>
      </c>
      <c r="F99" s="28"/>
      <c r="G99" s="44"/>
      <c r="I99" s="54"/>
      <c r="J99" s="56"/>
      <c r="K99" s="55"/>
      <c r="L99" s="55"/>
      <c r="M99" s="55"/>
      <c r="N99" s="55"/>
      <c r="O99" s="55"/>
      <c r="P99" s="55"/>
      <c r="Q99" s="55"/>
    </row>
    <row r="100" spans="1:17" ht="31.5" x14ac:dyDescent="0.25">
      <c r="A100" s="18">
        <v>30</v>
      </c>
      <c r="B100" s="15" t="s">
        <v>58</v>
      </c>
      <c r="C100" s="34">
        <v>60</v>
      </c>
      <c r="D100" s="34">
        <v>60</v>
      </c>
      <c r="E100" s="48">
        <f t="shared" si="7"/>
        <v>0</v>
      </c>
      <c r="F100" s="34">
        <v>60</v>
      </c>
      <c r="G100" s="44">
        <f t="shared" ref="G100" si="8">F100-D100</f>
        <v>0</v>
      </c>
      <c r="I100" s="54"/>
      <c r="J100" s="56"/>
      <c r="K100" s="55"/>
      <c r="L100" s="55"/>
      <c r="M100" s="55"/>
      <c r="N100" s="55"/>
      <c r="O100" s="55"/>
      <c r="P100" s="55"/>
      <c r="Q100" s="55"/>
    </row>
    <row r="101" spans="1:17" ht="15.75" x14ac:dyDescent="0.25">
      <c r="A101" s="18"/>
      <c r="B101" s="15" t="s">
        <v>11</v>
      </c>
      <c r="C101" s="34">
        <v>60</v>
      </c>
      <c r="D101" s="34">
        <v>60</v>
      </c>
      <c r="E101" s="48">
        <f t="shared" si="7"/>
        <v>0</v>
      </c>
      <c r="F101" s="28"/>
      <c r="G101" s="44"/>
      <c r="I101" s="54"/>
      <c r="J101" s="56"/>
      <c r="K101" s="55"/>
      <c r="L101" s="55"/>
      <c r="M101" s="55"/>
      <c r="N101" s="55"/>
      <c r="O101" s="55"/>
      <c r="P101" s="55"/>
      <c r="Q101" s="55"/>
    </row>
    <row r="102" spans="1:17" ht="15.75" x14ac:dyDescent="0.25">
      <c r="A102" s="18"/>
      <c r="B102" s="15" t="s">
        <v>12</v>
      </c>
      <c r="C102" s="34">
        <v>0</v>
      </c>
      <c r="D102" s="34">
        <v>0</v>
      </c>
      <c r="E102" s="48">
        <f t="shared" si="7"/>
        <v>0</v>
      </c>
      <c r="F102" s="28"/>
      <c r="G102" s="44"/>
      <c r="I102" s="54"/>
      <c r="J102" s="56"/>
      <c r="K102" s="55"/>
      <c r="L102" s="55"/>
      <c r="M102" s="55"/>
      <c r="N102" s="55"/>
      <c r="O102" s="55"/>
      <c r="P102" s="55"/>
      <c r="Q102" s="55"/>
    </row>
    <row r="103" spans="1:17" ht="31.5" x14ac:dyDescent="0.25">
      <c r="A103" s="16"/>
      <c r="B103" s="17" t="s">
        <v>41</v>
      </c>
      <c r="C103" s="51">
        <f t="shared" ref="C103:F103" si="9">C104</f>
        <v>269056.8</v>
      </c>
      <c r="D103" s="51">
        <f t="shared" si="9"/>
        <v>191002.3</v>
      </c>
      <c r="E103" s="52">
        <f t="shared" si="9"/>
        <v>-78054.5</v>
      </c>
      <c r="F103" s="52">
        <f t="shared" si="9"/>
        <v>191002.3</v>
      </c>
      <c r="G103" s="39">
        <f>F103-D103</f>
        <v>0</v>
      </c>
      <c r="I103" s="56"/>
      <c r="J103" s="55"/>
      <c r="K103" s="55"/>
      <c r="L103" s="55"/>
      <c r="M103" s="55"/>
      <c r="N103" s="55"/>
      <c r="O103" s="55"/>
      <c r="P103" s="55"/>
      <c r="Q103" s="55"/>
    </row>
    <row r="104" spans="1:17" ht="47.25" x14ac:dyDescent="0.25">
      <c r="A104" s="18">
        <v>31</v>
      </c>
      <c r="B104" s="15" t="s">
        <v>62</v>
      </c>
      <c r="C104" s="34">
        <v>269056.8</v>
      </c>
      <c r="D104" s="34">
        <f>D105+D106</f>
        <v>191002.3</v>
      </c>
      <c r="E104" s="48">
        <f t="shared" si="7"/>
        <v>-78054.5</v>
      </c>
      <c r="F104" s="34">
        <v>191002.27799999999</v>
      </c>
      <c r="G104" s="44">
        <f>F104-D104</f>
        <v>0</v>
      </c>
      <c r="I104" s="57"/>
      <c r="J104" s="55"/>
      <c r="K104" s="55"/>
      <c r="L104" s="55"/>
      <c r="M104" s="55"/>
      <c r="N104" s="55"/>
      <c r="O104" s="55"/>
      <c r="P104" s="55"/>
      <c r="Q104" s="55"/>
    </row>
    <row r="105" spans="1:17" ht="15.75" x14ac:dyDescent="0.25">
      <c r="A105" s="18"/>
      <c r="B105" s="15" t="s">
        <v>11</v>
      </c>
      <c r="C105" s="34">
        <v>228143.5</v>
      </c>
      <c r="D105" s="34">
        <v>183135.1</v>
      </c>
      <c r="E105" s="48">
        <f t="shared" si="7"/>
        <v>-45008.4</v>
      </c>
      <c r="F105" s="28"/>
      <c r="G105" s="44"/>
      <c r="I105" s="56"/>
      <c r="J105" s="55"/>
      <c r="K105" s="55"/>
    </row>
    <row r="106" spans="1:17" ht="15.75" x14ac:dyDescent="0.25">
      <c r="A106" s="18"/>
      <c r="B106" s="15" t="s">
        <v>12</v>
      </c>
      <c r="C106" s="34">
        <v>40913.300000000003</v>
      </c>
      <c r="D106" s="34">
        <v>7867.2</v>
      </c>
      <c r="E106" s="48">
        <f t="shared" si="7"/>
        <v>-33046.1</v>
      </c>
      <c r="F106" s="28"/>
      <c r="G106" s="44"/>
      <c r="I106" s="56"/>
      <c r="J106" s="55"/>
      <c r="K106" s="55"/>
    </row>
    <row r="107" spans="1:17" ht="15.75" x14ac:dyDescent="0.25">
      <c r="A107" s="18"/>
      <c r="B107" s="15"/>
      <c r="C107" s="34"/>
      <c r="D107" s="34"/>
      <c r="E107" s="48">
        <f t="shared" si="7"/>
        <v>0</v>
      </c>
      <c r="F107" s="28"/>
      <c r="G107" s="44"/>
      <c r="I107" s="56"/>
      <c r="J107" s="55"/>
      <c r="K107" s="55"/>
    </row>
    <row r="108" spans="1:17" ht="31.5" x14ac:dyDescent="0.25">
      <c r="A108" s="13"/>
      <c r="B108" s="12" t="s">
        <v>71</v>
      </c>
      <c r="C108" s="53">
        <f>C109+C110+C111+C112+C113+C115+C114+C116+C117+C118+C119+C120+C121+C124+C122+C123</f>
        <v>4273668.3</v>
      </c>
      <c r="D108" s="53">
        <f t="shared" ref="D108:G108" si="10">D109+D110+D111+D112+D113+D115+D114+D116+D117+D118+D119+D120+D121+D124+D122+D123</f>
        <v>4473046.0999999996</v>
      </c>
      <c r="E108" s="67">
        <f t="shared" si="10"/>
        <v>199377.8</v>
      </c>
      <c r="F108" s="53">
        <f t="shared" si="10"/>
        <v>4473046.0999999996</v>
      </c>
      <c r="G108" s="53">
        <f t="shared" si="10"/>
        <v>0</v>
      </c>
      <c r="I108" s="55"/>
      <c r="J108" s="55"/>
      <c r="K108" s="55"/>
    </row>
    <row r="109" spans="1:17" ht="31.5" x14ac:dyDescent="0.25">
      <c r="A109" s="25">
        <v>1</v>
      </c>
      <c r="B109" s="23" t="s">
        <v>43</v>
      </c>
      <c r="C109" s="29">
        <v>477116.7</v>
      </c>
      <c r="D109" s="29">
        <v>504401.5</v>
      </c>
      <c r="E109" s="41">
        <f t="shared" si="7"/>
        <v>27284.799999999999</v>
      </c>
      <c r="F109" s="29">
        <v>504401.5</v>
      </c>
      <c r="G109" s="44">
        <f>F109-D109</f>
        <v>0</v>
      </c>
    </row>
    <row r="110" spans="1:17" ht="47.25" x14ac:dyDescent="0.25">
      <c r="A110" s="25">
        <v>2</v>
      </c>
      <c r="B110" s="23" t="s">
        <v>44</v>
      </c>
      <c r="C110" s="29">
        <v>3382783.3</v>
      </c>
      <c r="D110" s="29">
        <v>3229987.9</v>
      </c>
      <c r="E110" s="41">
        <f t="shared" si="7"/>
        <v>-152795.4</v>
      </c>
      <c r="F110" s="29">
        <v>3229987.8975300002</v>
      </c>
      <c r="G110" s="44">
        <f t="shared" ref="G110:G123" si="11">F110-D110</f>
        <v>0</v>
      </c>
    </row>
    <row r="111" spans="1:17" ht="15.75" x14ac:dyDescent="0.25">
      <c r="A111" s="25">
        <v>3</v>
      </c>
      <c r="B111" s="23" t="s">
        <v>45</v>
      </c>
      <c r="C111" s="29">
        <v>0</v>
      </c>
      <c r="D111" s="29">
        <v>13737.5</v>
      </c>
      <c r="E111" s="41">
        <f t="shared" si="7"/>
        <v>13737.5</v>
      </c>
      <c r="F111" s="29">
        <v>13737.5</v>
      </c>
      <c r="G111" s="44">
        <f t="shared" si="11"/>
        <v>0</v>
      </c>
    </row>
    <row r="112" spans="1:17" ht="63" x14ac:dyDescent="0.25">
      <c r="A112" s="25">
        <v>4</v>
      </c>
      <c r="B112" s="23" t="s">
        <v>46</v>
      </c>
      <c r="C112" s="29">
        <v>0</v>
      </c>
      <c r="D112" s="29">
        <v>25227</v>
      </c>
      <c r="E112" s="41">
        <f t="shared" si="7"/>
        <v>25227</v>
      </c>
      <c r="F112" s="29">
        <v>25227</v>
      </c>
      <c r="G112" s="44">
        <f t="shared" si="11"/>
        <v>0</v>
      </c>
    </row>
    <row r="113" spans="1:7" ht="31.5" x14ac:dyDescent="0.25">
      <c r="A113" s="25">
        <v>5</v>
      </c>
      <c r="B113" s="23" t="s">
        <v>47</v>
      </c>
      <c r="C113" s="29">
        <v>2000</v>
      </c>
      <c r="D113" s="29">
        <v>2000</v>
      </c>
      <c r="E113" s="41">
        <f t="shared" si="7"/>
        <v>0</v>
      </c>
      <c r="F113" s="29">
        <v>2000</v>
      </c>
      <c r="G113" s="44">
        <f t="shared" si="11"/>
        <v>0</v>
      </c>
    </row>
    <row r="114" spans="1:7" ht="15.75" x14ac:dyDescent="0.25">
      <c r="A114" s="25">
        <v>6</v>
      </c>
      <c r="B114" s="23" t="s">
        <v>48</v>
      </c>
      <c r="C114" s="29">
        <v>0</v>
      </c>
      <c r="D114" s="29">
        <v>10007.1</v>
      </c>
      <c r="E114" s="41">
        <f t="shared" si="7"/>
        <v>10007.1</v>
      </c>
      <c r="F114" s="29">
        <v>10007.1</v>
      </c>
      <c r="G114" s="44">
        <f t="shared" si="11"/>
        <v>0</v>
      </c>
    </row>
    <row r="115" spans="1:7" ht="31.5" x14ac:dyDescent="0.25">
      <c r="A115" s="25">
        <v>7</v>
      </c>
      <c r="B115" s="23" t="s">
        <v>49</v>
      </c>
      <c r="C115" s="29">
        <v>191808.1</v>
      </c>
      <c r="D115" s="29">
        <v>210279.4</v>
      </c>
      <c r="E115" s="41">
        <f t="shared" si="7"/>
        <v>18471.3</v>
      </c>
      <c r="F115" s="29">
        <v>210279.4</v>
      </c>
      <c r="G115" s="44">
        <f t="shared" si="11"/>
        <v>0</v>
      </c>
    </row>
    <row r="116" spans="1:7" ht="78.75" x14ac:dyDescent="0.25">
      <c r="A116" s="25">
        <v>8</v>
      </c>
      <c r="B116" s="23" t="s">
        <v>50</v>
      </c>
      <c r="C116" s="29">
        <v>0</v>
      </c>
      <c r="D116" s="29">
        <v>244517.4</v>
      </c>
      <c r="E116" s="41">
        <f t="shared" si="7"/>
        <v>244517.4</v>
      </c>
      <c r="F116" s="29">
        <v>244517.4</v>
      </c>
      <c r="G116" s="44">
        <f t="shared" si="11"/>
        <v>0</v>
      </c>
    </row>
    <row r="117" spans="1:7" ht="31.5" x14ac:dyDescent="0.25">
      <c r="A117" s="25">
        <v>9</v>
      </c>
      <c r="B117" s="23" t="s">
        <v>51</v>
      </c>
      <c r="C117" s="29">
        <v>84080.3</v>
      </c>
      <c r="D117" s="29">
        <v>64915.3</v>
      </c>
      <c r="E117" s="41">
        <f t="shared" si="7"/>
        <v>-19165</v>
      </c>
      <c r="F117" s="29">
        <v>64915.3</v>
      </c>
      <c r="G117" s="44">
        <f t="shared" si="11"/>
        <v>0</v>
      </c>
    </row>
    <row r="118" spans="1:7" ht="31.5" x14ac:dyDescent="0.25">
      <c r="A118" s="25">
        <v>10</v>
      </c>
      <c r="B118" s="23" t="s">
        <v>52</v>
      </c>
      <c r="C118" s="29">
        <v>0</v>
      </c>
      <c r="D118" s="29">
        <v>25260</v>
      </c>
      <c r="E118" s="41">
        <f t="shared" si="7"/>
        <v>25260</v>
      </c>
      <c r="F118" s="29">
        <v>25260</v>
      </c>
      <c r="G118" s="44">
        <f t="shared" si="11"/>
        <v>0</v>
      </c>
    </row>
    <row r="119" spans="1:7" ht="47.25" x14ac:dyDescent="0.25">
      <c r="A119" s="25">
        <v>11</v>
      </c>
      <c r="B119" s="23" t="s">
        <v>53</v>
      </c>
      <c r="C119" s="29">
        <v>1000</v>
      </c>
      <c r="D119" s="29">
        <v>1000</v>
      </c>
      <c r="E119" s="41">
        <f t="shared" si="7"/>
        <v>0</v>
      </c>
      <c r="F119" s="29">
        <v>1000</v>
      </c>
      <c r="G119" s="44">
        <f t="shared" si="11"/>
        <v>0</v>
      </c>
    </row>
    <row r="120" spans="1:7" ht="31.5" x14ac:dyDescent="0.25">
      <c r="A120" s="25">
        <v>12</v>
      </c>
      <c r="B120" s="23" t="s">
        <v>54</v>
      </c>
      <c r="C120" s="29">
        <v>84935.9</v>
      </c>
      <c r="D120" s="29">
        <v>89269</v>
      </c>
      <c r="E120" s="41">
        <f t="shared" si="7"/>
        <v>4333.1000000000004</v>
      </c>
      <c r="F120" s="29">
        <v>89269</v>
      </c>
      <c r="G120" s="44">
        <f t="shared" si="11"/>
        <v>0</v>
      </c>
    </row>
    <row r="121" spans="1:7" ht="47.25" x14ac:dyDescent="0.25">
      <c r="A121" s="25">
        <v>13</v>
      </c>
      <c r="B121" s="23" t="s">
        <v>55</v>
      </c>
      <c r="C121" s="29">
        <v>1000</v>
      </c>
      <c r="D121" s="29">
        <v>5000</v>
      </c>
      <c r="E121" s="41">
        <f t="shared" si="7"/>
        <v>4000</v>
      </c>
      <c r="F121" s="29">
        <v>5000</v>
      </c>
      <c r="G121" s="44">
        <f t="shared" si="11"/>
        <v>0</v>
      </c>
    </row>
    <row r="122" spans="1:7" ht="31.5" x14ac:dyDescent="0.25">
      <c r="A122" s="25">
        <v>14</v>
      </c>
      <c r="B122" s="24" t="s">
        <v>63</v>
      </c>
      <c r="C122" s="29">
        <v>16744</v>
      </c>
      <c r="D122" s="29">
        <v>12744</v>
      </c>
      <c r="E122" s="41">
        <f t="shared" si="7"/>
        <v>-4000</v>
      </c>
      <c r="F122" s="29">
        <v>12744</v>
      </c>
      <c r="G122" s="44">
        <f t="shared" si="11"/>
        <v>0</v>
      </c>
    </row>
    <row r="123" spans="1:7" ht="31.5" x14ac:dyDescent="0.25">
      <c r="A123" s="25">
        <v>15</v>
      </c>
      <c r="B123" s="24" t="s">
        <v>64</v>
      </c>
      <c r="C123" s="29">
        <v>22200</v>
      </c>
      <c r="D123" s="29">
        <v>22200</v>
      </c>
      <c r="E123" s="41">
        <f t="shared" si="7"/>
        <v>0</v>
      </c>
      <c r="F123" s="29">
        <v>22200</v>
      </c>
      <c r="G123" s="44">
        <f t="shared" si="11"/>
        <v>0</v>
      </c>
    </row>
    <row r="124" spans="1:7" ht="31.5" x14ac:dyDescent="0.25">
      <c r="A124" s="25">
        <v>16</v>
      </c>
      <c r="B124" s="23" t="s">
        <v>56</v>
      </c>
      <c r="C124" s="29">
        <v>10000</v>
      </c>
      <c r="D124" s="29">
        <v>12500</v>
      </c>
      <c r="E124" s="41">
        <f>D124-C124</f>
        <v>2500</v>
      </c>
      <c r="F124" s="29">
        <v>12500</v>
      </c>
      <c r="G124" s="44">
        <f>F124-D124</f>
        <v>0</v>
      </c>
    </row>
    <row r="125" spans="1:7" ht="63" x14ac:dyDescent="0.25">
      <c r="A125" s="18"/>
      <c r="B125" s="19" t="s">
        <v>70</v>
      </c>
      <c r="C125" s="35">
        <v>5000</v>
      </c>
      <c r="D125" s="35">
        <v>5000</v>
      </c>
      <c r="E125" s="40">
        <f>D125-C125</f>
        <v>0</v>
      </c>
      <c r="F125" s="30">
        <v>5000</v>
      </c>
      <c r="G125" s="39">
        <f>F125-D125</f>
        <v>0</v>
      </c>
    </row>
    <row r="126" spans="1:7" ht="40.5" customHeight="1" x14ac:dyDescent="0.25">
      <c r="A126" s="71" t="s">
        <v>72</v>
      </c>
      <c r="B126" s="71"/>
      <c r="C126" s="71"/>
      <c r="D126" s="71"/>
      <c r="E126" s="71"/>
      <c r="F126" s="71"/>
      <c r="G126" s="71"/>
    </row>
  </sheetData>
  <mergeCells count="3">
    <mergeCell ref="D1:G1"/>
    <mergeCell ref="A2:G2"/>
    <mergeCell ref="A126:G126"/>
  </mergeCells>
  <printOptions horizontalCentered="1"/>
  <pageMargins left="0.78740157480314965" right="0.39370078740157483" top="0.39370078740157483" bottom="0.39370078740157483" header="0" footer="0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6"/>
  <sheetViews>
    <sheetView zoomScale="70" zoomScaleNormal="70" workbookViewId="0"/>
  </sheetViews>
  <sheetFormatPr defaultRowHeight="15" x14ac:dyDescent="0.25"/>
  <cols>
    <col min="1" max="1" width="4.5703125" customWidth="1"/>
    <col min="2" max="2" width="48" customWidth="1"/>
    <col min="3" max="4" width="17.42578125" customWidth="1"/>
    <col min="5" max="5" width="21.140625" style="42" customWidth="1"/>
    <col min="6" max="6" width="17.28515625" customWidth="1"/>
    <col min="7" max="7" width="17.42578125" style="42" customWidth="1"/>
    <col min="8" max="8" width="12" bestFit="1" customWidth="1"/>
  </cols>
  <sheetData>
    <row r="1" spans="1:7" ht="50.25" customHeight="1" x14ac:dyDescent="0.25">
      <c r="A1" s="1"/>
      <c r="B1" s="1"/>
      <c r="C1" s="2"/>
      <c r="D1" s="69" t="s">
        <v>67</v>
      </c>
      <c r="E1" s="69"/>
      <c r="F1" s="69"/>
      <c r="G1" s="69"/>
    </row>
    <row r="2" spans="1:7" ht="27.75" customHeight="1" x14ac:dyDescent="0.25">
      <c r="A2" s="70" t="s">
        <v>60</v>
      </c>
      <c r="B2" s="70"/>
      <c r="C2" s="70"/>
      <c r="D2" s="70"/>
      <c r="E2" s="70"/>
      <c r="F2" s="70"/>
      <c r="G2" s="70"/>
    </row>
    <row r="3" spans="1:7" ht="6" customHeight="1" x14ac:dyDescent="0.25">
      <c r="A3" s="3"/>
      <c r="B3" s="3"/>
      <c r="C3" s="3"/>
      <c r="D3" s="3"/>
      <c r="E3" s="38"/>
      <c r="F3" s="3"/>
      <c r="G3" s="38"/>
    </row>
    <row r="4" spans="1:7" ht="94.5" x14ac:dyDescent="0.25">
      <c r="A4" s="4" t="s">
        <v>0</v>
      </c>
      <c r="B4" s="4" t="s">
        <v>1</v>
      </c>
      <c r="C4" s="4" t="s">
        <v>2</v>
      </c>
      <c r="D4" s="5" t="s">
        <v>3</v>
      </c>
      <c r="E4" s="6" t="s">
        <v>4</v>
      </c>
      <c r="F4" s="5" t="s">
        <v>5</v>
      </c>
      <c r="G4" s="7" t="s">
        <v>6</v>
      </c>
    </row>
    <row r="5" spans="1:7" ht="15.75" x14ac:dyDescent="0.25">
      <c r="A5" s="8"/>
      <c r="B5" s="9" t="s">
        <v>7</v>
      </c>
      <c r="C5" s="10">
        <f>C8+C108+C125</f>
        <v>56403519</v>
      </c>
      <c r="D5" s="10">
        <f>D8+D108+D125</f>
        <v>56632359.5</v>
      </c>
      <c r="E5" s="11">
        <f>E8+E108+E125</f>
        <v>228840.5</v>
      </c>
      <c r="F5" s="10">
        <f>F8+F108+F125</f>
        <v>56632359.5</v>
      </c>
      <c r="G5" s="11">
        <f>G8+G108+G125</f>
        <v>0</v>
      </c>
    </row>
    <row r="6" spans="1:7" ht="15.75" x14ac:dyDescent="0.25">
      <c r="A6" s="8"/>
      <c r="B6" s="12" t="s">
        <v>8</v>
      </c>
      <c r="C6" s="10">
        <f>C13+C16+C19+C22+C25+C28+C31+C34+C37+C40+C43+C46+C49+C52+C55+C58+C61+C64+C67+C77+C80+C83+C86+C89+C92+C95+C98+C105+C108+C70+C101</f>
        <v>47577313.799999997</v>
      </c>
      <c r="D6" s="10">
        <f>D13+D16+D19+D22+D25+D28+D31+D34+D37+D40+D43+D46+D49+D52+D55+D58+D61+D64+D67+D77+D80+D83+D86+D89+D92+D95+D98+D105+D108</f>
        <v>49322889.100000001</v>
      </c>
      <c r="E6" s="11">
        <f>E13+E16+E19+E22+E25+E28+E31+E34+E37+E40+E43+E46+E49+E52+E55+E58+E61+E64+E67+E77+E80+E83+E86+E89+E92+E95+E98+E105+E108</f>
        <v>1913711.6</v>
      </c>
      <c r="F6" s="10"/>
      <c r="G6" s="11"/>
    </row>
    <row r="7" spans="1:7" ht="15.75" x14ac:dyDescent="0.25">
      <c r="A7" s="8"/>
      <c r="B7" s="12" t="s">
        <v>9</v>
      </c>
      <c r="C7" s="10">
        <f>C14+C17+C20+C23+C26+C29+C32+C35+C38+C41+C44+C47+C50+C53+C56+C59+C62+C65+C68+C78+C81+C84+C87+C90+C93+C96+C99+C106+C70+C101</f>
        <v>8693556</v>
      </c>
      <c r="D7" s="10">
        <f t="shared" ref="D7:E7" si="0">D14+D17+D20+D23+D26+D29+D32+D35+D38+D41+D44+D47+D50+D53+D56+D59+D62+D65+D68+D78+D81+D84+D87+D90+D93+D96+D99+D106+D70+D101</f>
        <v>6983090</v>
      </c>
      <c r="E7" s="11">
        <f t="shared" si="0"/>
        <v>-1710466</v>
      </c>
      <c r="F7" s="10"/>
      <c r="G7" s="11"/>
    </row>
    <row r="8" spans="1:7" ht="15.75" x14ac:dyDescent="0.25">
      <c r="A8" s="13"/>
      <c r="B8" s="12" t="s">
        <v>10</v>
      </c>
      <c r="C8" s="14">
        <f>C11+C75+C103</f>
        <v>53123469.899999999</v>
      </c>
      <c r="D8" s="14">
        <f>D11+D75+D103</f>
        <v>52363714.799999997</v>
      </c>
      <c r="E8" s="11">
        <f>D8-C8</f>
        <v>-759755.1</v>
      </c>
      <c r="F8" s="14">
        <f>F11+F75+F103</f>
        <v>52363714.799999997</v>
      </c>
      <c r="G8" s="11">
        <f t="shared" ref="G8" si="1">F8-D8</f>
        <v>0</v>
      </c>
    </row>
    <row r="9" spans="1:7" ht="15.75" x14ac:dyDescent="0.25">
      <c r="A9" s="13"/>
      <c r="B9" s="15" t="s">
        <v>11</v>
      </c>
      <c r="C9" s="14">
        <f t="shared" ref="C9:E10" si="2">C13+C16+C19+C22+C25+C28+C31+C34+C37+C40+C43+C46+C49+C52+C55+C58+C61+C64+C67+C70+C73+C77+C80+C83+C86+C89+C92+C95+C98+C101+C105</f>
        <v>44302264.700000003</v>
      </c>
      <c r="D9" s="14">
        <f t="shared" si="2"/>
        <v>45102642.600000001</v>
      </c>
      <c r="E9" s="39">
        <f t="shared" si="2"/>
        <v>800377.8</v>
      </c>
      <c r="F9" s="14"/>
      <c r="G9" s="39"/>
    </row>
    <row r="10" spans="1:7" ht="15.75" x14ac:dyDescent="0.25">
      <c r="A10" s="13"/>
      <c r="B10" s="15" t="s">
        <v>12</v>
      </c>
      <c r="C10" s="14">
        <f t="shared" si="2"/>
        <v>8771426.8000000007</v>
      </c>
      <c r="D10" s="14">
        <f t="shared" si="2"/>
        <v>7261072.2000000002</v>
      </c>
      <c r="E10" s="39">
        <f t="shared" si="2"/>
        <v>-1510354.6</v>
      </c>
      <c r="F10" s="14"/>
      <c r="G10" s="39"/>
    </row>
    <row r="11" spans="1:7" ht="31.5" x14ac:dyDescent="0.25">
      <c r="A11" s="16"/>
      <c r="B11" s="17" t="s">
        <v>13</v>
      </c>
      <c r="C11" s="14">
        <f>C12+C15+C18+C21+C24+C27+C30+C33+C36+C39+C42+C45+C48+C51+C54+C57+C60+C63+C66+C69</f>
        <v>40293765.700000003</v>
      </c>
      <c r="D11" s="14">
        <f>D12+D15+D18+D21+D24+D27+D30+D33+D36+D39+D42+D45+D48+D51+D54+D57+D60+D63+D66+D69+D72</f>
        <v>41131054.299999997</v>
      </c>
      <c r="E11" s="39">
        <f>E12+E15+E18+E21+E24+E27+E30+E33+E36+E39+E42+E45+E48+E51+E54+E57+E60+E63+E66+E69+E72</f>
        <v>837288.6</v>
      </c>
      <c r="F11" s="14">
        <f>F12+F15+F18+F21+F24+F27+F30+F33+F36+F39+F42+F45+F48+F51+F54+F57+F60+F63+F66+F69+F72</f>
        <v>41131054.299999997</v>
      </c>
      <c r="G11" s="39">
        <f t="shared" ref="G11" si="3">G12+G15+G18+G21+G24+G27+G30+G33+G36+G39+G42+G45+G48+G51+G54+G57+G60+G63+G66+G69</f>
        <v>0</v>
      </c>
    </row>
    <row r="12" spans="1:7" ht="31.5" x14ac:dyDescent="0.25">
      <c r="A12" s="18">
        <v>1</v>
      </c>
      <c r="B12" s="15" t="s">
        <v>14</v>
      </c>
      <c r="C12" s="29">
        <v>9397899.5</v>
      </c>
      <c r="D12" s="34">
        <v>9444892.8000000007</v>
      </c>
      <c r="E12" s="48">
        <f>D12-C12</f>
        <v>46993.3</v>
      </c>
      <c r="F12" s="34">
        <v>9444892.8000000007</v>
      </c>
      <c r="G12" s="47">
        <f>F12-D12</f>
        <v>0</v>
      </c>
    </row>
    <row r="13" spans="1:7" ht="15.75" x14ac:dyDescent="0.25">
      <c r="A13" s="18"/>
      <c r="B13" s="15" t="s">
        <v>11</v>
      </c>
      <c r="C13" s="29">
        <v>8574187.9000000004</v>
      </c>
      <c r="D13" s="49">
        <v>8639211.4000000004</v>
      </c>
      <c r="E13" s="48">
        <f t="shared" ref="E13:E74" si="4">D13-C13</f>
        <v>65023.5</v>
      </c>
      <c r="F13" s="28"/>
      <c r="G13" s="44"/>
    </row>
    <row r="14" spans="1:7" ht="15.75" x14ac:dyDescent="0.25">
      <c r="A14" s="18"/>
      <c r="B14" s="15" t="s">
        <v>12</v>
      </c>
      <c r="C14" s="29">
        <v>823711.6</v>
      </c>
      <c r="D14" s="34">
        <v>805681.4</v>
      </c>
      <c r="E14" s="48">
        <f t="shared" si="4"/>
        <v>-18030.2</v>
      </c>
      <c r="F14" s="28"/>
      <c r="G14" s="44"/>
    </row>
    <row r="15" spans="1:7" ht="31.5" x14ac:dyDescent="0.25">
      <c r="A15" s="18">
        <v>2</v>
      </c>
      <c r="B15" s="15" t="s">
        <v>15</v>
      </c>
      <c r="C15" s="29">
        <v>11740388.9</v>
      </c>
      <c r="D15" s="34">
        <v>11949420.18</v>
      </c>
      <c r="E15" s="48">
        <f t="shared" si="4"/>
        <v>209031.3</v>
      </c>
      <c r="F15" s="34">
        <v>11949420.18</v>
      </c>
      <c r="G15" s="44">
        <f t="shared" ref="G15:G66" si="5">F15-D15</f>
        <v>0</v>
      </c>
    </row>
    <row r="16" spans="1:7" ht="15.75" x14ac:dyDescent="0.25">
      <c r="A16" s="18"/>
      <c r="B16" s="15" t="s">
        <v>11</v>
      </c>
      <c r="C16" s="29">
        <v>10907647.6</v>
      </c>
      <c r="D16" s="34">
        <v>11581084.18</v>
      </c>
      <c r="E16" s="48">
        <f t="shared" si="4"/>
        <v>673436.6</v>
      </c>
      <c r="F16" s="28"/>
      <c r="G16" s="44"/>
    </row>
    <row r="17" spans="1:7" ht="15.75" x14ac:dyDescent="0.25">
      <c r="A17" s="18"/>
      <c r="B17" s="15" t="s">
        <v>12</v>
      </c>
      <c r="C17" s="29">
        <v>832741.3</v>
      </c>
      <c r="D17" s="34">
        <v>368336</v>
      </c>
      <c r="E17" s="48">
        <f t="shared" si="4"/>
        <v>-464405.3</v>
      </c>
      <c r="F17" s="28"/>
      <c r="G17" s="44"/>
    </row>
    <row r="18" spans="1:7" ht="31.5" x14ac:dyDescent="0.25">
      <c r="A18" s="25">
        <v>3</v>
      </c>
      <c r="B18" s="26" t="s">
        <v>16</v>
      </c>
      <c r="C18" s="29">
        <v>1448084</v>
      </c>
      <c r="D18" s="34">
        <v>1517806.35</v>
      </c>
      <c r="E18" s="48">
        <f t="shared" si="4"/>
        <v>69722.399999999994</v>
      </c>
      <c r="F18" s="34">
        <v>1517806.35</v>
      </c>
      <c r="G18" s="44">
        <f t="shared" si="5"/>
        <v>0</v>
      </c>
    </row>
    <row r="19" spans="1:7" ht="15.75" x14ac:dyDescent="0.25">
      <c r="A19" s="25"/>
      <c r="B19" s="26" t="s">
        <v>11</v>
      </c>
      <c r="C19" s="29">
        <v>1406411.3</v>
      </c>
      <c r="D19" s="34">
        <v>1481195.45</v>
      </c>
      <c r="E19" s="48">
        <f t="shared" si="4"/>
        <v>74784.100000000006</v>
      </c>
      <c r="F19" s="28"/>
      <c r="G19" s="44"/>
    </row>
    <row r="20" spans="1:7" ht="15.75" x14ac:dyDescent="0.25">
      <c r="A20" s="25"/>
      <c r="B20" s="26" t="s">
        <v>12</v>
      </c>
      <c r="C20" s="29">
        <v>41672.699999999997</v>
      </c>
      <c r="D20" s="34">
        <v>36610.9</v>
      </c>
      <c r="E20" s="48">
        <f t="shared" si="4"/>
        <v>-5061.8</v>
      </c>
      <c r="F20" s="28"/>
      <c r="G20" s="44"/>
    </row>
    <row r="21" spans="1:7" ht="31.5" x14ac:dyDescent="0.25">
      <c r="A21" s="25">
        <v>4</v>
      </c>
      <c r="B21" s="26" t="s">
        <v>17</v>
      </c>
      <c r="C21" s="29">
        <v>6508322.5999999996</v>
      </c>
      <c r="D21" s="34">
        <v>6901198.96</v>
      </c>
      <c r="E21" s="48">
        <f t="shared" si="4"/>
        <v>392876.4</v>
      </c>
      <c r="F21" s="34">
        <v>6901198.96</v>
      </c>
      <c r="G21" s="44">
        <f t="shared" si="5"/>
        <v>0</v>
      </c>
    </row>
    <row r="22" spans="1:7" ht="15.75" x14ac:dyDescent="0.25">
      <c r="A22" s="25"/>
      <c r="B22" s="26" t="s">
        <v>11</v>
      </c>
      <c r="C22" s="29">
        <v>5067143.5</v>
      </c>
      <c r="D22" s="34">
        <v>5510437.46</v>
      </c>
      <c r="E22" s="48">
        <f t="shared" si="4"/>
        <v>443294</v>
      </c>
      <c r="F22" s="28"/>
      <c r="G22" s="44"/>
    </row>
    <row r="23" spans="1:7" ht="15.75" x14ac:dyDescent="0.25">
      <c r="A23" s="25"/>
      <c r="B23" s="26" t="s">
        <v>12</v>
      </c>
      <c r="C23" s="29">
        <v>1441179.1</v>
      </c>
      <c r="D23" s="34">
        <v>1390761.5</v>
      </c>
      <c r="E23" s="48">
        <f t="shared" si="4"/>
        <v>-50417.599999999999</v>
      </c>
      <c r="F23" s="28"/>
      <c r="G23" s="44"/>
    </row>
    <row r="24" spans="1:7" ht="15.75" x14ac:dyDescent="0.25">
      <c r="A24" s="25">
        <v>5</v>
      </c>
      <c r="B24" s="27" t="s">
        <v>18</v>
      </c>
      <c r="C24" s="29">
        <v>180693.9</v>
      </c>
      <c r="D24" s="34">
        <v>184730.7</v>
      </c>
      <c r="E24" s="48">
        <f t="shared" si="4"/>
        <v>4036.8</v>
      </c>
      <c r="F24" s="34">
        <v>184730.7</v>
      </c>
      <c r="G24" s="44">
        <f t="shared" si="5"/>
        <v>0</v>
      </c>
    </row>
    <row r="25" spans="1:7" ht="15.75" x14ac:dyDescent="0.25">
      <c r="A25" s="25"/>
      <c r="B25" s="26" t="s">
        <v>11</v>
      </c>
      <c r="C25" s="29">
        <v>173631.1</v>
      </c>
      <c r="D25" s="34">
        <v>177632.1</v>
      </c>
      <c r="E25" s="48">
        <f t="shared" si="4"/>
        <v>4001</v>
      </c>
      <c r="F25" s="28"/>
      <c r="G25" s="44"/>
    </row>
    <row r="26" spans="1:7" ht="15.75" x14ac:dyDescent="0.25">
      <c r="A26" s="25"/>
      <c r="B26" s="26" t="s">
        <v>12</v>
      </c>
      <c r="C26" s="29">
        <v>7062.8</v>
      </c>
      <c r="D26" s="34">
        <v>7098.6</v>
      </c>
      <c r="E26" s="48">
        <f t="shared" si="4"/>
        <v>35.799999999999997</v>
      </c>
      <c r="F26" s="28"/>
      <c r="G26" s="44"/>
    </row>
    <row r="27" spans="1:7" ht="15.75" x14ac:dyDescent="0.25">
      <c r="A27" s="25">
        <v>6</v>
      </c>
      <c r="B27" s="26" t="s">
        <v>19</v>
      </c>
      <c r="C27" s="29">
        <v>3863447.1</v>
      </c>
      <c r="D27" s="34">
        <v>3734645.44</v>
      </c>
      <c r="E27" s="48">
        <f t="shared" si="4"/>
        <v>-128801.7</v>
      </c>
      <c r="F27" s="34">
        <v>3734645.44</v>
      </c>
      <c r="G27" s="44">
        <f t="shared" si="5"/>
        <v>0</v>
      </c>
    </row>
    <row r="28" spans="1:7" ht="15.75" x14ac:dyDescent="0.25">
      <c r="A28" s="25"/>
      <c r="B28" s="26" t="s">
        <v>11</v>
      </c>
      <c r="C28" s="29">
        <v>1747462.9</v>
      </c>
      <c r="D28" s="34">
        <v>2297389.34</v>
      </c>
      <c r="E28" s="48">
        <f t="shared" si="4"/>
        <v>549926.40000000002</v>
      </c>
      <c r="F28" s="28"/>
      <c r="G28" s="44"/>
    </row>
    <row r="29" spans="1:7" ht="15.75" x14ac:dyDescent="0.25">
      <c r="A29" s="25"/>
      <c r="B29" s="26" t="s">
        <v>12</v>
      </c>
      <c r="C29" s="29">
        <v>2115984.2000000002</v>
      </c>
      <c r="D29" s="34">
        <v>1437256.1</v>
      </c>
      <c r="E29" s="48">
        <f t="shared" si="4"/>
        <v>-678728.1</v>
      </c>
      <c r="F29" s="28"/>
      <c r="G29" s="44"/>
    </row>
    <row r="30" spans="1:7" ht="47.25" x14ac:dyDescent="0.25">
      <c r="A30" s="25">
        <v>7</v>
      </c>
      <c r="B30" s="26" t="s">
        <v>20</v>
      </c>
      <c r="C30" s="29">
        <v>1761194.9</v>
      </c>
      <c r="D30" s="34">
        <v>1102487.2390000001</v>
      </c>
      <c r="E30" s="48">
        <f t="shared" si="4"/>
        <v>-658707.69999999995</v>
      </c>
      <c r="F30" s="34">
        <v>1102487.2389799999</v>
      </c>
      <c r="G30" s="44">
        <f t="shared" si="5"/>
        <v>0</v>
      </c>
    </row>
    <row r="31" spans="1:7" ht="15.75" x14ac:dyDescent="0.25">
      <c r="A31" s="18"/>
      <c r="B31" s="15" t="s">
        <v>11</v>
      </c>
      <c r="C31" s="29">
        <v>1208742.3</v>
      </c>
      <c r="D31" s="34">
        <v>578129.63899999997</v>
      </c>
      <c r="E31" s="48">
        <f t="shared" si="4"/>
        <v>-630612.69999999995</v>
      </c>
      <c r="F31" s="28"/>
      <c r="G31" s="44"/>
    </row>
    <row r="32" spans="1:7" ht="15.75" x14ac:dyDescent="0.25">
      <c r="A32" s="18"/>
      <c r="B32" s="15" t="s">
        <v>12</v>
      </c>
      <c r="C32" s="29">
        <v>552452.6</v>
      </c>
      <c r="D32" s="34">
        <v>524357.6</v>
      </c>
      <c r="E32" s="48">
        <f t="shared" si="4"/>
        <v>-28095</v>
      </c>
      <c r="F32" s="28"/>
      <c r="G32" s="44"/>
    </row>
    <row r="33" spans="1:13" ht="15.75" x14ac:dyDescent="0.25">
      <c r="A33" s="18">
        <v>8</v>
      </c>
      <c r="B33" s="15" t="s">
        <v>21</v>
      </c>
      <c r="C33" s="29">
        <v>413093.9</v>
      </c>
      <c r="D33" s="49">
        <v>550346.9</v>
      </c>
      <c r="E33" s="48">
        <f t="shared" si="4"/>
        <v>137253</v>
      </c>
      <c r="F33" s="34">
        <v>550346.9</v>
      </c>
      <c r="G33" s="44">
        <f t="shared" si="5"/>
        <v>0</v>
      </c>
    </row>
    <row r="34" spans="1:13" ht="15.75" x14ac:dyDescent="0.25">
      <c r="A34" s="18"/>
      <c r="B34" s="15" t="s">
        <v>11</v>
      </c>
      <c r="C34" s="29">
        <v>164006</v>
      </c>
      <c r="D34" s="49">
        <v>164215.20000000001</v>
      </c>
      <c r="E34" s="48">
        <f t="shared" si="4"/>
        <v>209.2</v>
      </c>
      <c r="F34" s="28"/>
      <c r="G34" s="44"/>
    </row>
    <row r="35" spans="1:13" ht="15.75" x14ac:dyDescent="0.25">
      <c r="A35" s="18"/>
      <c r="B35" s="15" t="s">
        <v>12</v>
      </c>
      <c r="C35" s="29">
        <v>249087.9</v>
      </c>
      <c r="D35" s="49">
        <v>386131.7</v>
      </c>
      <c r="E35" s="48">
        <f t="shared" si="4"/>
        <v>137043.79999999999</v>
      </c>
      <c r="F35" s="28"/>
      <c r="G35" s="44"/>
    </row>
    <row r="36" spans="1:13" ht="47.25" x14ac:dyDescent="0.25">
      <c r="A36" s="18">
        <v>9</v>
      </c>
      <c r="B36" s="15" t="s">
        <v>22</v>
      </c>
      <c r="C36" s="31">
        <v>0</v>
      </c>
      <c r="D36" s="34">
        <v>0</v>
      </c>
      <c r="E36" s="48">
        <f t="shared" si="4"/>
        <v>0</v>
      </c>
      <c r="F36" s="34"/>
      <c r="G36" s="44">
        <f t="shared" si="5"/>
        <v>0</v>
      </c>
    </row>
    <row r="37" spans="1:13" ht="15.75" x14ac:dyDescent="0.25">
      <c r="A37" s="18"/>
      <c r="B37" s="15" t="s">
        <v>11</v>
      </c>
      <c r="C37" s="29">
        <v>0</v>
      </c>
      <c r="D37" s="34">
        <v>0</v>
      </c>
      <c r="E37" s="48">
        <f t="shared" si="4"/>
        <v>0</v>
      </c>
      <c r="F37" s="28"/>
      <c r="G37" s="44"/>
    </row>
    <row r="38" spans="1:13" ht="15.75" x14ac:dyDescent="0.25">
      <c r="A38" s="18"/>
      <c r="B38" s="15" t="s">
        <v>12</v>
      </c>
      <c r="C38" s="29">
        <v>0</v>
      </c>
      <c r="D38" s="34">
        <v>0</v>
      </c>
      <c r="E38" s="48">
        <f t="shared" si="4"/>
        <v>0</v>
      </c>
      <c r="F38" s="28"/>
      <c r="G38" s="44"/>
    </row>
    <row r="39" spans="1:13" ht="31.5" x14ac:dyDescent="0.25">
      <c r="A39" s="18">
        <v>10</v>
      </c>
      <c r="B39" s="15" t="s">
        <v>23</v>
      </c>
      <c r="C39" s="29">
        <v>303321</v>
      </c>
      <c r="D39" s="34">
        <v>490619.8</v>
      </c>
      <c r="E39" s="48">
        <f t="shared" si="4"/>
        <v>187298.8</v>
      </c>
      <c r="F39" s="34">
        <v>490619.8</v>
      </c>
      <c r="G39" s="44">
        <f t="shared" si="5"/>
        <v>0</v>
      </c>
    </row>
    <row r="40" spans="1:13" ht="15.75" x14ac:dyDescent="0.25">
      <c r="A40" s="18"/>
      <c r="B40" s="15" t="s">
        <v>11</v>
      </c>
      <c r="C40" s="29">
        <v>303321</v>
      </c>
      <c r="D40" s="34">
        <v>490619.8</v>
      </c>
      <c r="E40" s="48">
        <f t="shared" si="4"/>
        <v>187298.8</v>
      </c>
      <c r="F40" s="28"/>
      <c r="G40" s="44"/>
    </row>
    <row r="41" spans="1:13" ht="15.75" x14ac:dyDescent="0.25">
      <c r="A41" s="18"/>
      <c r="B41" s="15" t="s">
        <v>12</v>
      </c>
      <c r="C41" s="29">
        <v>0</v>
      </c>
      <c r="D41" s="34">
        <v>0</v>
      </c>
      <c r="E41" s="48">
        <f t="shared" si="4"/>
        <v>0</v>
      </c>
      <c r="F41" s="28"/>
      <c r="G41" s="44"/>
    </row>
    <row r="42" spans="1:13" ht="15.75" x14ac:dyDescent="0.25">
      <c r="A42" s="18">
        <v>11</v>
      </c>
      <c r="B42" s="15" t="s">
        <v>24</v>
      </c>
      <c r="C42" s="29">
        <v>1358064.3</v>
      </c>
      <c r="D42" s="34">
        <v>1532298.4</v>
      </c>
      <c r="E42" s="48">
        <f t="shared" si="4"/>
        <v>174234.1</v>
      </c>
      <c r="F42" s="34">
        <v>1532298.4</v>
      </c>
      <c r="G42" s="44">
        <f t="shared" si="5"/>
        <v>0</v>
      </c>
    </row>
    <row r="43" spans="1:13" ht="15.75" x14ac:dyDescent="0.25">
      <c r="A43" s="18"/>
      <c r="B43" s="15" t="s">
        <v>11</v>
      </c>
      <c r="C43" s="29">
        <v>990605.2</v>
      </c>
      <c r="D43" s="34">
        <v>1134584.5</v>
      </c>
      <c r="E43" s="48">
        <f t="shared" si="4"/>
        <v>143979.29999999999</v>
      </c>
      <c r="F43" s="28"/>
      <c r="G43" s="44"/>
    </row>
    <row r="44" spans="1:13" ht="15.75" x14ac:dyDescent="0.25">
      <c r="A44" s="18"/>
      <c r="B44" s="15" t="s">
        <v>12</v>
      </c>
      <c r="C44" s="29">
        <v>367459.1</v>
      </c>
      <c r="D44" s="34">
        <v>397713.9</v>
      </c>
      <c r="E44" s="48">
        <f t="shared" si="4"/>
        <v>30254.799999999999</v>
      </c>
      <c r="F44" s="28"/>
      <c r="G44" s="44"/>
    </row>
    <row r="45" spans="1:13" ht="15.75" x14ac:dyDescent="0.25">
      <c r="A45" s="18">
        <v>12</v>
      </c>
      <c r="B45" s="15" t="s">
        <v>25</v>
      </c>
      <c r="C45" s="29">
        <v>71364.600000000006</v>
      </c>
      <c r="D45" s="34">
        <v>71774.399999999994</v>
      </c>
      <c r="E45" s="48">
        <f t="shared" si="4"/>
        <v>409.8</v>
      </c>
      <c r="F45" s="34">
        <v>71774.399999999994</v>
      </c>
      <c r="G45" s="44">
        <f t="shared" si="5"/>
        <v>0</v>
      </c>
    </row>
    <row r="46" spans="1:13" ht="15.75" x14ac:dyDescent="0.25">
      <c r="A46" s="18"/>
      <c r="B46" s="15" t="s">
        <v>11</v>
      </c>
      <c r="C46" s="29">
        <v>71364.600000000006</v>
      </c>
      <c r="D46" s="34">
        <v>71774.399999999994</v>
      </c>
      <c r="E46" s="48">
        <f t="shared" si="4"/>
        <v>409.8</v>
      </c>
      <c r="F46" s="28"/>
      <c r="G46" s="44"/>
    </row>
    <row r="47" spans="1:13" ht="15.75" x14ac:dyDescent="0.25">
      <c r="A47" s="18"/>
      <c r="B47" s="15" t="s">
        <v>12</v>
      </c>
      <c r="C47" s="29">
        <v>0</v>
      </c>
      <c r="D47" s="34">
        <v>0</v>
      </c>
      <c r="E47" s="48">
        <f t="shared" si="4"/>
        <v>0</v>
      </c>
      <c r="F47" s="28"/>
      <c r="G47" s="44"/>
    </row>
    <row r="48" spans="1:13" ht="31.5" x14ac:dyDescent="0.25">
      <c r="A48" s="18">
        <v>13</v>
      </c>
      <c r="B48" s="15" t="s">
        <v>26</v>
      </c>
      <c r="C48" s="29">
        <v>1351056.9</v>
      </c>
      <c r="D48" s="34">
        <v>1783269.8</v>
      </c>
      <c r="E48" s="48">
        <f t="shared" si="4"/>
        <v>432212.9</v>
      </c>
      <c r="F48" s="34">
        <v>1783269.8030000001</v>
      </c>
      <c r="G48" s="44">
        <f t="shared" si="5"/>
        <v>0</v>
      </c>
      <c r="L48" s="37"/>
      <c r="M48" s="37"/>
    </row>
    <row r="49" spans="1:13" ht="15.75" x14ac:dyDescent="0.25">
      <c r="A49" s="18"/>
      <c r="B49" s="15" t="s">
        <v>11</v>
      </c>
      <c r="C49" s="29">
        <v>1049501.3999999999</v>
      </c>
      <c r="D49" s="34">
        <v>1467745.2</v>
      </c>
      <c r="E49" s="48">
        <f t="shared" si="4"/>
        <v>418243.8</v>
      </c>
      <c r="F49" s="28"/>
      <c r="G49" s="44"/>
      <c r="L49" s="37"/>
      <c r="M49" s="37"/>
    </row>
    <row r="50" spans="1:13" ht="15.75" x14ac:dyDescent="0.25">
      <c r="A50" s="18"/>
      <c r="B50" s="15" t="s">
        <v>12</v>
      </c>
      <c r="C50" s="29">
        <v>301555.5</v>
      </c>
      <c r="D50" s="34">
        <v>315524.59999999998</v>
      </c>
      <c r="E50" s="48">
        <f t="shared" si="4"/>
        <v>13969.1</v>
      </c>
      <c r="F50" s="28"/>
      <c r="G50" s="44"/>
      <c r="L50" s="37"/>
      <c r="M50" s="37"/>
    </row>
    <row r="51" spans="1:13" ht="78.75" x14ac:dyDescent="0.25">
      <c r="A51" s="18">
        <v>14</v>
      </c>
      <c r="B51" s="15" t="s">
        <v>27</v>
      </c>
      <c r="C51" s="29">
        <v>357288.9</v>
      </c>
      <c r="D51" s="34">
        <v>378336.9</v>
      </c>
      <c r="E51" s="48">
        <f t="shared" si="4"/>
        <v>21048</v>
      </c>
      <c r="F51" s="34">
        <v>378336.9</v>
      </c>
      <c r="G51" s="44">
        <f t="shared" si="5"/>
        <v>0</v>
      </c>
    </row>
    <row r="52" spans="1:13" ht="15.75" x14ac:dyDescent="0.25">
      <c r="A52" s="18"/>
      <c r="B52" s="15" t="s">
        <v>11</v>
      </c>
      <c r="C52" s="29">
        <v>357288.9</v>
      </c>
      <c r="D52" s="34">
        <v>378336.9</v>
      </c>
      <c r="E52" s="48">
        <f t="shared" si="4"/>
        <v>21048</v>
      </c>
      <c r="F52" s="28"/>
      <c r="G52" s="44"/>
    </row>
    <row r="53" spans="1:13" ht="15.75" x14ac:dyDescent="0.25">
      <c r="A53" s="18"/>
      <c r="B53" s="15" t="s">
        <v>12</v>
      </c>
      <c r="C53" s="29">
        <v>0</v>
      </c>
      <c r="D53" s="34">
        <v>0</v>
      </c>
      <c r="E53" s="48">
        <f t="shared" si="4"/>
        <v>0</v>
      </c>
      <c r="F53" s="28"/>
      <c r="G53" s="44"/>
      <c r="L53" s="37"/>
      <c r="M53" s="37"/>
    </row>
    <row r="54" spans="1:13" ht="31.5" x14ac:dyDescent="0.25">
      <c r="A54" s="18">
        <v>15</v>
      </c>
      <c r="B54" s="15" t="s">
        <v>28</v>
      </c>
      <c r="C54" s="29">
        <v>686435.3</v>
      </c>
      <c r="D54" s="34">
        <v>710708.1</v>
      </c>
      <c r="E54" s="48">
        <f t="shared" si="4"/>
        <v>24272.799999999999</v>
      </c>
      <c r="F54" s="34">
        <v>710708.1</v>
      </c>
      <c r="G54" s="44">
        <f t="shared" si="5"/>
        <v>0</v>
      </c>
    </row>
    <row r="55" spans="1:13" ht="15.75" x14ac:dyDescent="0.25">
      <c r="A55" s="18"/>
      <c r="B55" s="15" t="s">
        <v>11</v>
      </c>
      <c r="C55" s="29">
        <v>672577.6</v>
      </c>
      <c r="D55" s="34">
        <v>698397.2</v>
      </c>
      <c r="E55" s="48">
        <f t="shared" si="4"/>
        <v>25819.599999999999</v>
      </c>
      <c r="F55" s="28"/>
      <c r="G55" s="44"/>
    </row>
    <row r="56" spans="1:13" ht="15.75" x14ac:dyDescent="0.25">
      <c r="A56" s="18"/>
      <c r="B56" s="15" t="s">
        <v>12</v>
      </c>
      <c r="C56" s="29">
        <v>13857.7</v>
      </c>
      <c r="D56" s="34">
        <v>12310.9</v>
      </c>
      <c r="E56" s="48">
        <f t="shared" si="4"/>
        <v>-1546.8</v>
      </c>
      <c r="F56" s="28"/>
      <c r="G56" s="44"/>
    </row>
    <row r="57" spans="1:13" ht="31.5" x14ac:dyDescent="0.25">
      <c r="A57" s="18">
        <v>16</v>
      </c>
      <c r="B57" s="15" t="s">
        <v>29</v>
      </c>
      <c r="C57" s="29">
        <v>5550</v>
      </c>
      <c r="D57" s="34">
        <v>5250</v>
      </c>
      <c r="E57" s="48">
        <f t="shared" si="4"/>
        <v>-300</v>
      </c>
      <c r="F57" s="34">
        <v>5250</v>
      </c>
      <c r="G57" s="44">
        <f t="shared" si="5"/>
        <v>0</v>
      </c>
    </row>
    <row r="58" spans="1:13" ht="15.75" x14ac:dyDescent="0.25">
      <c r="A58" s="18"/>
      <c r="B58" s="15" t="s">
        <v>11</v>
      </c>
      <c r="C58" s="29">
        <v>5550</v>
      </c>
      <c r="D58" s="34">
        <v>5250</v>
      </c>
      <c r="E58" s="48">
        <f t="shared" si="4"/>
        <v>-300</v>
      </c>
      <c r="F58" s="28"/>
      <c r="G58" s="44"/>
    </row>
    <row r="59" spans="1:13" ht="15.75" x14ac:dyDescent="0.25">
      <c r="A59" s="18"/>
      <c r="B59" s="15" t="s">
        <v>12</v>
      </c>
      <c r="C59" s="29">
        <v>0</v>
      </c>
      <c r="D59" s="34">
        <v>0</v>
      </c>
      <c r="E59" s="48">
        <f t="shared" si="4"/>
        <v>0</v>
      </c>
      <c r="F59" s="28"/>
      <c r="G59" s="44"/>
    </row>
    <row r="60" spans="1:13" ht="31.5" x14ac:dyDescent="0.25">
      <c r="A60" s="18">
        <v>17</v>
      </c>
      <c r="B60" s="15" t="s">
        <v>30</v>
      </c>
      <c r="C60" s="29">
        <v>500</v>
      </c>
      <c r="D60" s="34">
        <v>500</v>
      </c>
      <c r="E60" s="48">
        <f t="shared" si="4"/>
        <v>0</v>
      </c>
      <c r="F60" s="34">
        <v>500</v>
      </c>
      <c r="G60" s="44">
        <f t="shared" si="5"/>
        <v>0</v>
      </c>
    </row>
    <row r="61" spans="1:13" ht="15.75" x14ac:dyDescent="0.25">
      <c r="A61" s="18"/>
      <c r="B61" s="15" t="s">
        <v>11</v>
      </c>
      <c r="C61" s="29">
        <v>500</v>
      </c>
      <c r="D61" s="34">
        <v>500</v>
      </c>
      <c r="E61" s="48">
        <f t="shared" si="4"/>
        <v>0</v>
      </c>
      <c r="F61" s="28"/>
      <c r="G61" s="44"/>
    </row>
    <row r="62" spans="1:13" ht="15.75" x14ac:dyDescent="0.25">
      <c r="A62" s="18"/>
      <c r="B62" s="15" t="s">
        <v>12</v>
      </c>
      <c r="C62" s="29">
        <v>0</v>
      </c>
      <c r="D62" s="34">
        <v>0</v>
      </c>
      <c r="E62" s="48">
        <f t="shared" si="4"/>
        <v>0</v>
      </c>
      <c r="F62" s="28"/>
      <c r="G62" s="44"/>
    </row>
    <row r="63" spans="1:13" ht="31.5" x14ac:dyDescent="0.25">
      <c r="A63" s="18">
        <v>18</v>
      </c>
      <c r="B63" s="15" t="s">
        <v>31</v>
      </c>
      <c r="C63" s="29">
        <v>9601.2999999999993</v>
      </c>
      <c r="D63" s="34">
        <v>9673.1</v>
      </c>
      <c r="E63" s="48">
        <f t="shared" si="4"/>
        <v>71.8</v>
      </c>
      <c r="F63" s="34">
        <v>9673.1</v>
      </c>
      <c r="G63" s="44">
        <f t="shared" si="5"/>
        <v>0</v>
      </c>
    </row>
    <row r="64" spans="1:13" ht="15.75" x14ac:dyDescent="0.25">
      <c r="A64" s="18"/>
      <c r="B64" s="15" t="s">
        <v>11</v>
      </c>
      <c r="C64" s="29">
        <v>9601.2999999999993</v>
      </c>
      <c r="D64" s="34">
        <v>9673.1</v>
      </c>
      <c r="E64" s="48">
        <f t="shared" si="4"/>
        <v>71.8</v>
      </c>
      <c r="F64" s="28"/>
      <c r="G64" s="44"/>
    </row>
    <row r="65" spans="1:13" ht="15.75" x14ac:dyDescent="0.25">
      <c r="A65" s="18"/>
      <c r="B65" s="15" t="s">
        <v>12</v>
      </c>
      <c r="C65" s="29">
        <v>0</v>
      </c>
      <c r="D65" s="34">
        <v>0</v>
      </c>
      <c r="E65" s="48">
        <f t="shared" si="4"/>
        <v>0</v>
      </c>
      <c r="F65" s="28"/>
      <c r="G65" s="44"/>
    </row>
    <row r="66" spans="1:13" ht="31.5" x14ac:dyDescent="0.25">
      <c r="A66" s="22">
        <v>19</v>
      </c>
      <c r="B66" s="15" t="s">
        <v>61</v>
      </c>
      <c r="C66" s="29">
        <v>423375</v>
      </c>
      <c r="D66" s="34">
        <v>400071.71</v>
      </c>
      <c r="E66" s="48">
        <f t="shared" si="4"/>
        <v>-23303.3</v>
      </c>
      <c r="F66" s="34">
        <v>400071.71002</v>
      </c>
      <c r="G66" s="44">
        <f t="shared" si="5"/>
        <v>0</v>
      </c>
    </row>
    <row r="67" spans="1:13" ht="15.75" x14ac:dyDescent="0.25">
      <c r="A67" s="18"/>
      <c r="B67" s="21" t="s">
        <v>11</v>
      </c>
      <c r="C67" s="29">
        <v>140312.4</v>
      </c>
      <c r="D67" s="34">
        <v>146384.31</v>
      </c>
      <c r="E67" s="48">
        <f t="shared" si="4"/>
        <v>6071.9</v>
      </c>
      <c r="F67" s="28"/>
      <c r="G67" s="44"/>
    </row>
    <row r="68" spans="1:13" ht="15.75" x14ac:dyDescent="0.25">
      <c r="A68" s="18"/>
      <c r="B68" s="21" t="s">
        <v>12</v>
      </c>
      <c r="C68" s="29">
        <v>283062.59999999998</v>
      </c>
      <c r="D68" s="34">
        <v>253687.4</v>
      </c>
      <c r="E68" s="48">
        <f t="shared" si="4"/>
        <v>-29375.200000000001</v>
      </c>
      <c r="F68" s="28"/>
      <c r="G68" s="44"/>
    </row>
    <row r="69" spans="1:13" ht="31.5" x14ac:dyDescent="0.25">
      <c r="A69" s="18">
        <v>20</v>
      </c>
      <c r="B69" s="15" t="s">
        <v>57</v>
      </c>
      <c r="C69" s="29">
        <v>414083.6</v>
      </c>
      <c r="D69" s="34">
        <v>361328.4</v>
      </c>
      <c r="E69" s="48">
        <f t="shared" si="4"/>
        <v>-52755.199999999997</v>
      </c>
      <c r="F69" s="34">
        <v>361328.4</v>
      </c>
      <c r="G69" s="44">
        <f>F69-D69</f>
        <v>0</v>
      </c>
    </row>
    <row r="70" spans="1:13" ht="15.75" x14ac:dyDescent="0.25">
      <c r="A70" s="18"/>
      <c r="B70" s="15" t="s">
        <v>11</v>
      </c>
      <c r="C70" s="29">
        <v>168076.4</v>
      </c>
      <c r="D70" s="34">
        <v>41643.1</v>
      </c>
      <c r="E70" s="48">
        <f t="shared" si="4"/>
        <v>-126433.3</v>
      </c>
      <c r="F70" s="28"/>
      <c r="G70" s="44"/>
    </row>
    <row r="71" spans="1:13" ht="15.75" x14ac:dyDescent="0.25">
      <c r="A71" s="18"/>
      <c r="B71" s="15" t="s">
        <v>12</v>
      </c>
      <c r="C71" s="29">
        <v>246007.2</v>
      </c>
      <c r="D71" s="34">
        <v>319685.3</v>
      </c>
      <c r="E71" s="48">
        <f t="shared" si="4"/>
        <v>73678.100000000006</v>
      </c>
      <c r="F71" s="28"/>
      <c r="G71" s="44"/>
    </row>
    <row r="72" spans="1:13" ht="47.25" x14ac:dyDescent="0.25">
      <c r="A72" s="18">
        <v>21</v>
      </c>
      <c r="B72" s="15" t="s">
        <v>65</v>
      </c>
      <c r="C72" s="29">
        <v>0</v>
      </c>
      <c r="D72" s="34">
        <v>1695.1</v>
      </c>
      <c r="E72" s="48">
        <f t="shared" si="4"/>
        <v>1695.1</v>
      </c>
      <c r="F72" s="28">
        <v>1695.1</v>
      </c>
      <c r="G72" s="44">
        <f t="shared" ref="G72" si="6">F72-D72</f>
        <v>0</v>
      </c>
    </row>
    <row r="73" spans="1:13" ht="15.75" x14ac:dyDescent="0.25">
      <c r="A73" s="18"/>
      <c r="B73" s="15" t="s">
        <v>11</v>
      </c>
      <c r="C73" s="29">
        <v>0</v>
      </c>
      <c r="D73" s="34">
        <v>1695.1</v>
      </c>
      <c r="E73" s="48">
        <f t="shared" si="4"/>
        <v>1695.1</v>
      </c>
      <c r="F73" s="28"/>
      <c r="G73" s="44"/>
    </row>
    <row r="74" spans="1:13" ht="15.75" x14ac:dyDescent="0.25">
      <c r="A74" s="18"/>
      <c r="B74" s="15" t="s">
        <v>12</v>
      </c>
      <c r="C74" s="29">
        <v>0</v>
      </c>
      <c r="D74" s="34">
        <v>0</v>
      </c>
      <c r="E74" s="48">
        <f t="shared" si="4"/>
        <v>0</v>
      </c>
      <c r="F74" s="28"/>
      <c r="G74" s="44"/>
    </row>
    <row r="75" spans="1:13" ht="31.5" x14ac:dyDescent="0.25">
      <c r="A75" s="16"/>
      <c r="B75" s="17" t="s">
        <v>32</v>
      </c>
      <c r="C75" s="32">
        <f t="shared" ref="C75:F75" si="7">C76+C79+C82+C85+C88+C91+C94+C97+C100</f>
        <v>12593245.699999999</v>
      </c>
      <c r="D75" s="51">
        <f t="shared" si="7"/>
        <v>11047426.9</v>
      </c>
      <c r="E75" s="52">
        <f t="shared" si="7"/>
        <v>-1545818.8</v>
      </c>
      <c r="F75" s="52">
        <f t="shared" si="7"/>
        <v>11047426.9</v>
      </c>
      <c r="G75" s="39">
        <f>F75-D75</f>
        <v>0</v>
      </c>
    </row>
    <row r="76" spans="1:13" ht="15.75" x14ac:dyDescent="0.25">
      <c r="A76" s="18">
        <v>22</v>
      </c>
      <c r="B76" s="15" t="s">
        <v>33</v>
      </c>
      <c r="C76" s="29">
        <v>3438937.9</v>
      </c>
      <c r="D76" s="49">
        <v>2041716.4</v>
      </c>
      <c r="E76" s="48">
        <f t="shared" ref="E76:E123" si="8">D76-C76</f>
        <v>-1397221.5</v>
      </c>
      <c r="F76" s="34">
        <v>2041716.4</v>
      </c>
      <c r="G76" s="44">
        <f>F76-D76</f>
        <v>0</v>
      </c>
    </row>
    <row r="77" spans="1:13" ht="15.75" x14ac:dyDescent="0.25">
      <c r="A77" s="18"/>
      <c r="B77" s="15" t="s">
        <v>11</v>
      </c>
      <c r="C77" s="29">
        <v>3438937.9</v>
      </c>
      <c r="D77" s="49">
        <v>2041716.4</v>
      </c>
      <c r="E77" s="48">
        <f t="shared" si="8"/>
        <v>-1397221.5</v>
      </c>
      <c r="F77" s="28"/>
      <c r="G77" s="44"/>
    </row>
    <row r="78" spans="1:13" ht="15.75" x14ac:dyDescent="0.25">
      <c r="A78" s="18"/>
      <c r="B78" s="15" t="s">
        <v>12</v>
      </c>
      <c r="C78" s="29">
        <v>0</v>
      </c>
      <c r="D78" s="34">
        <v>0</v>
      </c>
      <c r="E78" s="48">
        <f t="shared" si="8"/>
        <v>0</v>
      </c>
      <c r="F78" s="28"/>
      <c r="G78" s="44"/>
    </row>
    <row r="79" spans="1:13" ht="31.5" x14ac:dyDescent="0.25">
      <c r="A79" s="18">
        <v>23</v>
      </c>
      <c r="B79" s="15" t="s">
        <v>34</v>
      </c>
      <c r="C79" s="29">
        <v>241322.4</v>
      </c>
      <c r="D79" s="34">
        <v>277253.8</v>
      </c>
      <c r="E79" s="48">
        <f t="shared" si="8"/>
        <v>35931.4</v>
      </c>
      <c r="F79" s="34">
        <v>277253.8</v>
      </c>
      <c r="G79" s="44">
        <f>F79-D79</f>
        <v>0</v>
      </c>
      <c r="L79" s="37"/>
      <c r="M79" s="37"/>
    </row>
    <row r="80" spans="1:13" ht="15.75" x14ac:dyDescent="0.25">
      <c r="A80" s="18"/>
      <c r="B80" s="15" t="s">
        <v>11</v>
      </c>
      <c r="C80" s="29">
        <v>140365.79999999999</v>
      </c>
      <c r="D80" s="49">
        <v>179203</v>
      </c>
      <c r="E80" s="48">
        <f t="shared" si="8"/>
        <v>38837.199999999997</v>
      </c>
      <c r="F80" s="28"/>
      <c r="G80" s="44"/>
      <c r="L80" s="37"/>
      <c r="M80" s="37"/>
    </row>
    <row r="81" spans="1:13" ht="15.75" x14ac:dyDescent="0.25">
      <c r="A81" s="18"/>
      <c r="B81" s="15" t="s">
        <v>12</v>
      </c>
      <c r="C81" s="29">
        <v>100956.6</v>
      </c>
      <c r="D81" s="49">
        <v>98050.8</v>
      </c>
      <c r="E81" s="48">
        <f t="shared" si="8"/>
        <v>-2905.8</v>
      </c>
      <c r="F81" s="28"/>
      <c r="G81" s="44"/>
      <c r="L81" s="37"/>
      <c r="M81" s="37"/>
    </row>
    <row r="82" spans="1:13" ht="47.25" x14ac:dyDescent="0.25">
      <c r="A82" s="18">
        <v>24</v>
      </c>
      <c r="B82" s="15" t="s">
        <v>35</v>
      </c>
      <c r="C82" s="29">
        <v>736167.1</v>
      </c>
      <c r="D82" s="34">
        <v>790445.5</v>
      </c>
      <c r="E82" s="48">
        <f t="shared" si="8"/>
        <v>54278.400000000001</v>
      </c>
      <c r="F82" s="34">
        <v>790445.5</v>
      </c>
      <c r="G82" s="44">
        <f>F82-D82</f>
        <v>0</v>
      </c>
    </row>
    <row r="83" spans="1:13" ht="15.75" x14ac:dyDescent="0.25">
      <c r="A83" s="18"/>
      <c r="B83" s="15" t="s">
        <v>11</v>
      </c>
      <c r="C83" s="29">
        <v>736167.1</v>
      </c>
      <c r="D83" s="34">
        <v>790445.5</v>
      </c>
      <c r="E83" s="48">
        <f t="shared" si="8"/>
        <v>54278.400000000001</v>
      </c>
      <c r="F83" s="28"/>
      <c r="G83" s="44"/>
    </row>
    <row r="84" spans="1:13" ht="15.75" x14ac:dyDescent="0.25">
      <c r="A84" s="18"/>
      <c r="B84" s="15" t="s">
        <v>12</v>
      </c>
      <c r="C84" s="29">
        <v>0</v>
      </c>
      <c r="D84" s="34">
        <v>0</v>
      </c>
      <c r="E84" s="48">
        <f t="shared" si="8"/>
        <v>0</v>
      </c>
      <c r="F84" s="28"/>
      <c r="G84" s="44"/>
    </row>
    <row r="85" spans="1:13" ht="31.5" x14ac:dyDescent="0.25">
      <c r="A85" s="18">
        <v>25</v>
      </c>
      <c r="B85" s="15" t="s">
        <v>36</v>
      </c>
      <c r="C85" s="29">
        <v>5392194.7999999998</v>
      </c>
      <c r="D85" s="34">
        <v>5548207.9160000002</v>
      </c>
      <c r="E85" s="48">
        <f t="shared" si="8"/>
        <v>156013.1</v>
      </c>
      <c r="F85" s="34">
        <v>5548207.9161200002</v>
      </c>
      <c r="G85" s="44">
        <f>F85-D85</f>
        <v>0</v>
      </c>
    </row>
    <row r="86" spans="1:13" ht="15.75" x14ac:dyDescent="0.25">
      <c r="A86" s="18"/>
      <c r="B86" s="15" t="s">
        <v>11</v>
      </c>
      <c r="C86" s="29">
        <v>5064666.5999999996</v>
      </c>
      <c r="D86" s="34">
        <v>5548207.9160000002</v>
      </c>
      <c r="E86" s="48">
        <f t="shared" si="8"/>
        <v>483541.3</v>
      </c>
      <c r="F86" s="28"/>
      <c r="G86" s="44"/>
    </row>
    <row r="87" spans="1:13" ht="15.75" x14ac:dyDescent="0.25">
      <c r="A87" s="18"/>
      <c r="B87" s="15" t="s">
        <v>12</v>
      </c>
      <c r="C87" s="29">
        <v>277749.8</v>
      </c>
      <c r="D87" s="34">
        <v>0</v>
      </c>
      <c r="E87" s="48">
        <f t="shared" si="8"/>
        <v>-277749.8</v>
      </c>
      <c r="F87" s="28"/>
      <c r="G87" s="44"/>
    </row>
    <row r="88" spans="1:13" ht="47.25" x14ac:dyDescent="0.25">
      <c r="A88" s="18">
        <v>26</v>
      </c>
      <c r="B88" s="15" t="s">
        <v>37</v>
      </c>
      <c r="C88" s="29">
        <v>1648516.8</v>
      </c>
      <c r="D88" s="34">
        <v>1500580.6</v>
      </c>
      <c r="E88" s="48">
        <f t="shared" si="8"/>
        <v>-147936.20000000001</v>
      </c>
      <c r="F88" s="34">
        <v>1500580.6</v>
      </c>
      <c r="G88" s="44">
        <f>F88-D88</f>
        <v>0</v>
      </c>
    </row>
    <row r="89" spans="1:13" ht="15.75" x14ac:dyDescent="0.25">
      <c r="A89" s="18"/>
      <c r="B89" s="15" t="s">
        <v>11</v>
      </c>
      <c r="C89" s="29">
        <v>929270.5</v>
      </c>
      <c r="D89" s="34">
        <v>897082.7</v>
      </c>
      <c r="E89" s="48">
        <f t="shared" si="8"/>
        <v>-32187.8</v>
      </c>
      <c r="F89" s="28"/>
      <c r="G89" s="44"/>
    </row>
    <row r="90" spans="1:13" ht="15.75" x14ac:dyDescent="0.25">
      <c r="A90" s="18"/>
      <c r="B90" s="15" t="s">
        <v>12</v>
      </c>
      <c r="C90" s="29">
        <v>719246.3</v>
      </c>
      <c r="D90" s="34">
        <v>603497.9</v>
      </c>
      <c r="E90" s="48">
        <f t="shared" si="8"/>
        <v>-115748.4</v>
      </c>
      <c r="F90" s="28"/>
      <c r="G90" s="44"/>
    </row>
    <row r="91" spans="1:13" ht="31.5" x14ac:dyDescent="0.25">
      <c r="A91" s="18">
        <v>27</v>
      </c>
      <c r="B91" s="15" t="s">
        <v>38</v>
      </c>
      <c r="C91" s="29">
        <v>187373.2</v>
      </c>
      <c r="D91" s="34">
        <v>76037.600000000006</v>
      </c>
      <c r="E91" s="48">
        <f t="shared" si="8"/>
        <v>-111335.6</v>
      </c>
      <c r="F91" s="34">
        <v>76037.600000000006</v>
      </c>
      <c r="G91" s="44">
        <f>F91-D91</f>
        <v>0</v>
      </c>
      <c r="L91" s="37"/>
    </row>
    <row r="92" spans="1:13" ht="15.75" x14ac:dyDescent="0.25">
      <c r="A92" s="18"/>
      <c r="B92" s="15" t="s">
        <v>11</v>
      </c>
      <c r="C92" s="29">
        <v>74377.5</v>
      </c>
      <c r="D92" s="34">
        <v>52295.8</v>
      </c>
      <c r="E92" s="48">
        <f t="shared" si="8"/>
        <v>-22081.7</v>
      </c>
      <c r="F92" s="28"/>
      <c r="G92" s="44"/>
      <c r="L92" s="37"/>
      <c r="M92" s="37"/>
    </row>
    <row r="93" spans="1:13" ht="15.75" x14ac:dyDescent="0.25">
      <c r="A93" s="18"/>
      <c r="B93" s="15" t="s">
        <v>12</v>
      </c>
      <c r="C93" s="29">
        <v>112995.7</v>
      </c>
      <c r="D93" s="34">
        <v>23741.8</v>
      </c>
      <c r="E93" s="48">
        <f t="shared" si="8"/>
        <v>-89253.9</v>
      </c>
      <c r="F93" s="28"/>
      <c r="G93" s="44"/>
      <c r="L93" s="37"/>
      <c r="M93" s="37"/>
    </row>
    <row r="94" spans="1:13" ht="31.5" x14ac:dyDescent="0.25">
      <c r="A94" s="18">
        <v>28</v>
      </c>
      <c r="B94" s="15" t="s">
        <v>39</v>
      </c>
      <c r="C94" s="29">
        <v>394415.8</v>
      </c>
      <c r="D94" s="49">
        <v>463729.1</v>
      </c>
      <c r="E94" s="48">
        <f t="shared" si="8"/>
        <v>69313.3</v>
      </c>
      <c r="F94" s="34">
        <v>463729.1</v>
      </c>
      <c r="G94" s="44">
        <f>F94-D94</f>
        <v>0</v>
      </c>
      <c r="L94" s="37"/>
      <c r="M94" s="37"/>
    </row>
    <row r="95" spans="1:13" ht="15.75" x14ac:dyDescent="0.25">
      <c r="A95" s="18"/>
      <c r="B95" s="15" t="s">
        <v>11</v>
      </c>
      <c r="C95" s="29">
        <v>128192.5</v>
      </c>
      <c r="D95" s="34">
        <v>186497.9</v>
      </c>
      <c r="E95" s="48">
        <f t="shared" si="8"/>
        <v>58305.4</v>
      </c>
      <c r="F95" s="28"/>
      <c r="G95" s="44"/>
    </row>
    <row r="96" spans="1:13" ht="15.75" x14ac:dyDescent="0.25">
      <c r="A96" s="18"/>
      <c r="B96" s="15" t="s">
        <v>12</v>
      </c>
      <c r="C96" s="29">
        <v>266223.3</v>
      </c>
      <c r="D96" s="34">
        <v>277231.2</v>
      </c>
      <c r="E96" s="48">
        <f t="shared" si="8"/>
        <v>11007.9</v>
      </c>
      <c r="F96" s="28"/>
      <c r="G96" s="44"/>
    </row>
    <row r="97" spans="1:13" ht="31.5" x14ac:dyDescent="0.25">
      <c r="A97" s="18">
        <v>29</v>
      </c>
      <c r="B97" s="15" t="s">
        <v>40</v>
      </c>
      <c r="C97" s="29">
        <v>554257.69999999995</v>
      </c>
      <c r="D97" s="34">
        <v>349396</v>
      </c>
      <c r="E97" s="48">
        <f t="shared" si="8"/>
        <v>-204861.7</v>
      </c>
      <c r="F97" s="34">
        <v>349395.97</v>
      </c>
      <c r="G97" s="44">
        <f>F97-D97</f>
        <v>0</v>
      </c>
    </row>
    <row r="98" spans="1:13" ht="15.75" x14ac:dyDescent="0.25">
      <c r="A98" s="18"/>
      <c r="B98" s="15" t="s">
        <v>11</v>
      </c>
      <c r="C98" s="29">
        <v>554257.69999999995</v>
      </c>
      <c r="D98" s="34">
        <v>349396</v>
      </c>
      <c r="E98" s="48">
        <f t="shared" si="8"/>
        <v>-204861.7</v>
      </c>
      <c r="F98" s="28"/>
      <c r="G98" s="44"/>
    </row>
    <row r="99" spans="1:13" ht="15.75" x14ac:dyDescent="0.25">
      <c r="A99" s="18"/>
      <c r="B99" s="15" t="s">
        <v>12</v>
      </c>
      <c r="C99" s="29">
        <v>0</v>
      </c>
      <c r="D99" s="34">
        <v>0</v>
      </c>
      <c r="E99" s="48">
        <f t="shared" si="8"/>
        <v>0</v>
      </c>
      <c r="F99" s="28"/>
      <c r="G99" s="44"/>
    </row>
    <row r="100" spans="1:13" ht="31.5" x14ac:dyDescent="0.25">
      <c r="A100" s="18">
        <v>30</v>
      </c>
      <c r="B100" s="15" t="s">
        <v>58</v>
      </c>
      <c r="C100" s="29">
        <v>60</v>
      </c>
      <c r="D100" s="34">
        <v>60</v>
      </c>
      <c r="E100" s="48">
        <f t="shared" si="8"/>
        <v>0</v>
      </c>
      <c r="F100" s="34">
        <v>60</v>
      </c>
      <c r="G100" s="44">
        <f t="shared" ref="G100" si="9">F100-D100</f>
        <v>0</v>
      </c>
    </row>
    <row r="101" spans="1:13" ht="15.75" x14ac:dyDescent="0.25">
      <c r="A101" s="18"/>
      <c r="B101" s="15" t="s">
        <v>11</v>
      </c>
      <c r="C101" s="29">
        <v>60</v>
      </c>
      <c r="D101" s="34">
        <v>60</v>
      </c>
      <c r="E101" s="48">
        <f t="shared" si="8"/>
        <v>0</v>
      </c>
      <c r="F101" s="28"/>
      <c r="G101" s="44"/>
    </row>
    <row r="102" spans="1:13" ht="15.75" x14ac:dyDescent="0.25">
      <c r="A102" s="18"/>
      <c r="B102" s="15" t="s">
        <v>12</v>
      </c>
      <c r="C102" s="29">
        <v>0</v>
      </c>
      <c r="D102" s="34">
        <v>0</v>
      </c>
      <c r="E102" s="48">
        <f t="shared" si="8"/>
        <v>0</v>
      </c>
      <c r="F102" s="28"/>
      <c r="G102" s="44"/>
    </row>
    <row r="103" spans="1:13" s="36" customFormat="1" ht="31.5" x14ac:dyDescent="0.25">
      <c r="A103" s="16"/>
      <c r="B103" s="17" t="s">
        <v>41</v>
      </c>
      <c r="C103" s="32">
        <f t="shared" ref="C103:G103" si="10">C104</f>
        <v>236458.5</v>
      </c>
      <c r="D103" s="51">
        <f t="shared" si="10"/>
        <v>185233.6</v>
      </c>
      <c r="E103" s="52">
        <f t="shared" si="10"/>
        <v>-51224.9</v>
      </c>
      <c r="F103" s="51">
        <f t="shared" si="10"/>
        <v>185233.6</v>
      </c>
      <c r="G103" s="32">
        <f t="shared" si="10"/>
        <v>0</v>
      </c>
      <c r="H103"/>
    </row>
    <row r="104" spans="1:13" ht="47.25" x14ac:dyDescent="0.25">
      <c r="A104" s="18">
        <v>31</v>
      </c>
      <c r="B104" s="15" t="s">
        <v>62</v>
      </c>
      <c r="C104" s="29">
        <v>236458.5</v>
      </c>
      <c r="D104" s="34">
        <v>185233.57800000001</v>
      </c>
      <c r="E104" s="48">
        <f t="shared" si="8"/>
        <v>-51224.9</v>
      </c>
      <c r="F104" s="34">
        <v>185233.57800000001</v>
      </c>
      <c r="G104" s="44">
        <f>F104-D104</f>
        <v>0</v>
      </c>
    </row>
    <row r="105" spans="1:13" ht="15.75" x14ac:dyDescent="0.25">
      <c r="A105" s="18"/>
      <c r="B105" s="15" t="s">
        <v>11</v>
      </c>
      <c r="C105" s="29">
        <v>218037.7</v>
      </c>
      <c r="D105" s="34">
        <v>181838.978</v>
      </c>
      <c r="E105" s="48">
        <f t="shared" si="8"/>
        <v>-36198.699999999997</v>
      </c>
      <c r="F105" s="28"/>
      <c r="G105" s="44"/>
    </row>
    <row r="106" spans="1:13" ht="15.75" x14ac:dyDescent="0.25">
      <c r="A106" s="18"/>
      <c r="B106" s="15" t="s">
        <v>12</v>
      </c>
      <c r="C106" s="29">
        <v>18420.8</v>
      </c>
      <c r="D106" s="34">
        <v>3394.6</v>
      </c>
      <c r="E106" s="48">
        <f t="shared" si="8"/>
        <v>-15026.2</v>
      </c>
      <c r="F106" s="28"/>
      <c r="G106" s="44"/>
      <c r="M106" s="37"/>
    </row>
    <row r="107" spans="1:13" ht="15.75" x14ac:dyDescent="0.25">
      <c r="A107" s="18"/>
      <c r="B107" s="15"/>
      <c r="C107" s="29"/>
      <c r="D107" s="34"/>
      <c r="E107" s="48">
        <f t="shared" si="8"/>
        <v>0</v>
      </c>
      <c r="F107" s="28"/>
      <c r="G107" s="44"/>
    </row>
    <row r="108" spans="1:13" ht="31.5" x14ac:dyDescent="0.25">
      <c r="A108" s="13"/>
      <c r="B108" s="12" t="s">
        <v>42</v>
      </c>
      <c r="C108" s="33">
        <f>C109+C110+C111+C112+C113+C115+C114+C116+C117+C118+C119+C120+C121+C124+C122+C123</f>
        <v>3275049.1</v>
      </c>
      <c r="D108" s="33">
        <f t="shared" ref="D108:G108" si="11">D109+D110+D111+D112+D113+D115+D114+D116+D117+D118+D119+D120+D121+D124+D122+D123</f>
        <v>4263644.7</v>
      </c>
      <c r="E108" s="68">
        <f t="shared" si="11"/>
        <v>988595.6</v>
      </c>
      <c r="F108" s="33">
        <f t="shared" si="11"/>
        <v>4263644.7</v>
      </c>
      <c r="G108" s="33">
        <f t="shared" si="11"/>
        <v>0</v>
      </c>
    </row>
    <row r="109" spans="1:13" ht="31.5" x14ac:dyDescent="0.25">
      <c r="A109" s="25">
        <v>1</v>
      </c>
      <c r="B109" s="23" t="s">
        <v>43</v>
      </c>
      <c r="C109" s="29">
        <v>0</v>
      </c>
      <c r="D109" s="34">
        <v>504494.5</v>
      </c>
      <c r="E109" s="48">
        <f t="shared" si="8"/>
        <v>504494.5</v>
      </c>
      <c r="F109" s="34">
        <v>504494.5</v>
      </c>
      <c r="G109" s="44">
        <f>F109-D109</f>
        <v>0</v>
      </c>
    </row>
    <row r="110" spans="1:13" ht="47.25" x14ac:dyDescent="0.25">
      <c r="A110" s="25">
        <v>2</v>
      </c>
      <c r="B110" s="23" t="s">
        <v>44</v>
      </c>
      <c r="C110" s="29">
        <v>2980416.7</v>
      </c>
      <c r="D110" s="34">
        <v>3022672.4</v>
      </c>
      <c r="E110" s="48">
        <f t="shared" si="8"/>
        <v>42255.7</v>
      </c>
      <c r="F110" s="34">
        <v>3022672.3657499999</v>
      </c>
      <c r="G110" s="44">
        <f t="shared" ref="G110:G123" si="12">F110-D110</f>
        <v>0</v>
      </c>
    </row>
    <row r="111" spans="1:13" ht="15.75" x14ac:dyDescent="0.25">
      <c r="A111" s="25">
        <v>3</v>
      </c>
      <c r="B111" s="23" t="s">
        <v>45</v>
      </c>
      <c r="C111" s="29">
        <v>0</v>
      </c>
      <c r="D111" s="34">
        <v>13737.5</v>
      </c>
      <c r="E111" s="48">
        <f t="shared" si="8"/>
        <v>13737.5</v>
      </c>
      <c r="F111" s="34">
        <v>13737.5</v>
      </c>
      <c r="G111" s="44">
        <f t="shared" si="12"/>
        <v>0</v>
      </c>
    </row>
    <row r="112" spans="1:13" ht="63" x14ac:dyDescent="0.25">
      <c r="A112" s="25">
        <v>4</v>
      </c>
      <c r="B112" s="23" t="s">
        <v>46</v>
      </c>
      <c r="C112" s="29">
        <v>0</v>
      </c>
      <c r="D112" s="34">
        <v>22877</v>
      </c>
      <c r="E112" s="48">
        <f t="shared" si="8"/>
        <v>22877</v>
      </c>
      <c r="F112" s="34">
        <v>22877</v>
      </c>
      <c r="G112" s="44">
        <f t="shared" si="12"/>
        <v>0</v>
      </c>
    </row>
    <row r="113" spans="1:7" ht="31.5" x14ac:dyDescent="0.25">
      <c r="A113" s="25">
        <v>5</v>
      </c>
      <c r="B113" s="23" t="s">
        <v>47</v>
      </c>
      <c r="C113" s="29">
        <v>2000</v>
      </c>
      <c r="D113" s="34">
        <v>2000</v>
      </c>
      <c r="E113" s="48">
        <f t="shared" si="8"/>
        <v>0</v>
      </c>
      <c r="F113" s="34">
        <v>2000</v>
      </c>
      <c r="G113" s="44">
        <f t="shared" si="12"/>
        <v>0</v>
      </c>
    </row>
    <row r="114" spans="1:7" ht="15.75" x14ac:dyDescent="0.25">
      <c r="A114" s="25">
        <v>6</v>
      </c>
      <c r="B114" s="23" t="s">
        <v>48</v>
      </c>
      <c r="C114" s="29">
        <v>0</v>
      </c>
      <c r="D114" s="29">
        <v>10007.1</v>
      </c>
      <c r="E114" s="48">
        <f t="shared" si="8"/>
        <v>10007.1</v>
      </c>
      <c r="F114" s="34">
        <v>10007.1</v>
      </c>
      <c r="G114" s="44">
        <f t="shared" si="12"/>
        <v>0</v>
      </c>
    </row>
    <row r="115" spans="1:7" ht="31.5" x14ac:dyDescent="0.25">
      <c r="A115" s="25">
        <v>7</v>
      </c>
      <c r="B115" s="23" t="s">
        <v>49</v>
      </c>
      <c r="C115" s="29">
        <v>191808.1</v>
      </c>
      <c r="D115" s="34">
        <v>210279.4</v>
      </c>
      <c r="E115" s="48">
        <f t="shared" si="8"/>
        <v>18471.3</v>
      </c>
      <c r="F115" s="34">
        <v>210279.4</v>
      </c>
      <c r="G115" s="44">
        <f t="shared" si="12"/>
        <v>0</v>
      </c>
    </row>
    <row r="116" spans="1:7" ht="78.75" x14ac:dyDescent="0.25">
      <c r="A116" s="25">
        <v>8</v>
      </c>
      <c r="B116" s="23" t="s">
        <v>50</v>
      </c>
      <c r="C116" s="29">
        <v>0</v>
      </c>
      <c r="D116" s="34">
        <v>244517.4</v>
      </c>
      <c r="E116" s="48">
        <f t="shared" si="8"/>
        <v>244517.4</v>
      </c>
      <c r="F116" s="34">
        <v>244517.4</v>
      </c>
      <c r="G116" s="44">
        <f t="shared" si="12"/>
        <v>0</v>
      </c>
    </row>
    <row r="117" spans="1:7" ht="31.5" x14ac:dyDescent="0.25">
      <c r="A117" s="25">
        <v>9</v>
      </c>
      <c r="B117" s="23" t="s">
        <v>51</v>
      </c>
      <c r="C117" s="29">
        <v>84080.3</v>
      </c>
      <c r="D117" s="34">
        <v>64915.3</v>
      </c>
      <c r="E117" s="48">
        <f t="shared" si="8"/>
        <v>-19165</v>
      </c>
      <c r="F117" s="34">
        <v>64915.3</v>
      </c>
      <c r="G117" s="44">
        <f t="shared" si="12"/>
        <v>0</v>
      </c>
    </row>
    <row r="118" spans="1:7" ht="31.5" x14ac:dyDescent="0.25">
      <c r="A118" s="25">
        <v>10</v>
      </c>
      <c r="B118" s="23" t="s">
        <v>52</v>
      </c>
      <c r="C118" s="29">
        <v>0</v>
      </c>
      <c r="D118" s="34">
        <v>25260</v>
      </c>
      <c r="E118" s="48">
        <f t="shared" si="8"/>
        <v>25260</v>
      </c>
      <c r="F118" s="34">
        <v>25260</v>
      </c>
      <c r="G118" s="44">
        <f t="shared" si="12"/>
        <v>0</v>
      </c>
    </row>
    <row r="119" spans="1:7" ht="47.25" x14ac:dyDescent="0.25">
      <c r="A119" s="25">
        <v>11</v>
      </c>
      <c r="B119" s="23" t="s">
        <v>53</v>
      </c>
      <c r="C119" s="29">
        <v>0</v>
      </c>
      <c r="D119" s="34">
        <v>1000</v>
      </c>
      <c r="E119" s="48">
        <f t="shared" si="8"/>
        <v>1000</v>
      </c>
      <c r="F119" s="34">
        <v>1000</v>
      </c>
      <c r="G119" s="44">
        <f t="shared" si="12"/>
        <v>0</v>
      </c>
    </row>
    <row r="120" spans="1:7" ht="31.5" x14ac:dyDescent="0.25">
      <c r="A120" s="25">
        <v>12</v>
      </c>
      <c r="B120" s="23" t="s">
        <v>54</v>
      </c>
      <c r="C120" s="29">
        <v>0</v>
      </c>
      <c r="D120" s="34">
        <v>89440.1</v>
      </c>
      <c r="E120" s="48">
        <f t="shared" si="8"/>
        <v>89440.1</v>
      </c>
      <c r="F120" s="34">
        <v>89440.1</v>
      </c>
      <c r="G120" s="44">
        <f t="shared" si="12"/>
        <v>0</v>
      </c>
    </row>
    <row r="121" spans="1:7" ht="47.25" x14ac:dyDescent="0.25">
      <c r="A121" s="25">
        <v>13</v>
      </c>
      <c r="B121" s="23" t="s">
        <v>55</v>
      </c>
      <c r="C121" s="29">
        <v>0</v>
      </c>
      <c r="D121" s="34">
        <v>1000</v>
      </c>
      <c r="E121" s="48">
        <f t="shared" si="8"/>
        <v>1000</v>
      </c>
      <c r="F121" s="34">
        <v>1000</v>
      </c>
      <c r="G121" s="44">
        <f t="shared" si="12"/>
        <v>0</v>
      </c>
    </row>
    <row r="122" spans="1:7" ht="31.5" x14ac:dyDescent="0.25">
      <c r="A122" s="25">
        <v>14</v>
      </c>
      <c r="B122" s="66" t="s">
        <v>63</v>
      </c>
      <c r="C122" s="29">
        <v>16744</v>
      </c>
      <c r="D122" s="29">
        <v>16744</v>
      </c>
      <c r="E122" s="41">
        <f t="shared" si="8"/>
        <v>0</v>
      </c>
      <c r="F122" s="29">
        <v>16744</v>
      </c>
      <c r="G122" s="44">
        <f t="shared" si="12"/>
        <v>0</v>
      </c>
    </row>
    <row r="123" spans="1:7" ht="31.5" x14ac:dyDescent="0.25">
      <c r="A123" s="25">
        <v>15</v>
      </c>
      <c r="B123" s="24" t="s">
        <v>64</v>
      </c>
      <c r="C123" s="29">
        <v>0</v>
      </c>
      <c r="D123" s="29">
        <v>22200</v>
      </c>
      <c r="E123" s="41">
        <f t="shared" si="8"/>
        <v>22200</v>
      </c>
      <c r="F123" s="29">
        <v>22200</v>
      </c>
      <c r="G123" s="44">
        <f t="shared" si="12"/>
        <v>0</v>
      </c>
    </row>
    <row r="124" spans="1:7" ht="31.5" x14ac:dyDescent="0.25">
      <c r="A124" s="25">
        <v>16</v>
      </c>
      <c r="B124" s="23" t="s">
        <v>56</v>
      </c>
      <c r="C124" s="29">
        <v>0</v>
      </c>
      <c r="D124" s="29">
        <v>12500</v>
      </c>
      <c r="E124" s="41">
        <f>D124-C124</f>
        <v>12500</v>
      </c>
      <c r="F124" s="29">
        <v>12500</v>
      </c>
      <c r="G124" s="44">
        <f>F124-D124</f>
        <v>0</v>
      </c>
    </row>
    <row r="125" spans="1:7" ht="63" x14ac:dyDescent="0.25">
      <c r="A125" s="18"/>
      <c r="B125" s="19" t="s">
        <v>70</v>
      </c>
      <c r="C125" s="35">
        <v>5000</v>
      </c>
      <c r="D125" s="35">
        <v>5000</v>
      </c>
      <c r="E125" s="40">
        <f>D125-C125</f>
        <v>0</v>
      </c>
      <c r="F125" s="30">
        <v>5000</v>
      </c>
      <c r="G125" s="39">
        <f>F125-D125</f>
        <v>0</v>
      </c>
    </row>
    <row r="126" spans="1:7" ht="37.5" customHeight="1" x14ac:dyDescent="0.25">
      <c r="A126" s="71" t="s">
        <v>72</v>
      </c>
      <c r="B126" s="71"/>
      <c r="C126" s="71"/>
      <c r="D126" s="71"/>
      <c r="E126" s="71"/>
      <c r="F126" s="71"/>
      <c r="G126" s="71"/>
    </row>
  </sheetData>
  <mergeCells count="3">
    <mergeCell ref="D1:G1"/>
    <mergeCell ref="A2:G2"/>
    <mergeCell ref="A126:G126"/>
  </mergeCells>
  <printOptions horizontalCentered="1"/>
  <pageMargins left="0.78740157480314965" right="0.39370078740157483" top="0.39370078740157483" bottom="0.39370078740157483" header="0" footer="0"/>
  <pageSetup paperSize="9"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6"/>
  <sheetViews>
    <sheetView tabSelected="1" zoomScale="70" zoomScaleNormal="70" workbookViewId="0"/>
  </sheetViews>
  <sheetFormatPr defaultRowHeight="15" x14ac:dyDescent="0.25"/>
  <cols>
    <col min="1" max="1" width="4.5703125" customWidth="1"/>
    <col min="2" max="2" width="49.28515625" customWidth="1"/>
    <col min="3" max="3" width="17.28515625" customWidth="1"/>
    <col min="4" max="4" width="17.42578125" customWidth="1"/>
    <col min="5" max="5" width="21.140625" style="42" customWidth="1"/>
    <col min="6" max="6" width="17.28515625" customWidth="1"/>
    <col min="7" max="7" width="17.42578125" style="42" customWidth="1"/>
    <col min="8" max="8" width="17.140625" customWidth="1"/>
    <col min="9" max="9" width="15.85546875" customWidth="1"/>
    <col min="10" max="10" width="16.140625" customWidth="1"/>
  </cols>
  <sheetData>
    <row r="1" spans="1:10" ht="47.25" customHeight="1" x14ac:dyDescent="0.25">
      <c r="A1" s="1"/>
      <c r="B1" s="1"/>
      <c r="C1" s="2"/>
      <c r="D1" s="69" t="s">
        <v>68</v>
      </c>
      <c r="E1" s="69"/>
      <c r="F1" s="69"/>
      <c r="G1" s="69"/>
    </row>
    <row r="2" spans="1:10" ht="20.25" x14ac:dyDescent="0.25">
      <c r="A2" s="70" t="s">
        <v>69</v>
      </c>
      <c r="B2" s="70"/>
      <c r="C2" s="70"/>
      <c r="D2" s="70"/>
      <c r="E2" s="70"/>
      <c r="F2" s="70"/>
      <c r="G2" s="70"/>
    </row>
    <row r="3" spans="1:10" ht="7.5" customHeight="1" x14ac:dyDescent="0.25">
      <c r="A3" s="3"/>
      <c r="B3" s="3"/>
      <c r="C3" s="3"/>
      <c r="D3" s="3"/>
      <c r="E3" s="38"/>
      <c r="F3" s="3"/>
      <c r="G3" s="38"/>
    </row>
    <row r="4" spans="1:10" ht="94.5" x14ac:dyDescent="0.25">
      <c r="A4" s="4" t="s">
        <v>0</v>
      </c>
      <c r="B4" s="4" t="s">
        <v>1</v>
      </c>
      <c r="C4" s="4" t="s">
        <v>2</v>
      </c>
      <c r="D4" s="5" t="s">
        <v>3</v>
      </c>
      <c r="E4" s="6" t="s">
        <v>4</v>
      </c>
      <c r="F4" s="5" t="s">
        <v>5</v>
      </c>
      <c r="G4" s="7" t="s">
        <v>6</v>
      </c>
    </row>
    <row r="5" spans="1:10" ht="15.75" x14ac:dyDescent="0.25">
      <c r="A5" s="8"/>
      <c r="B5" s="9" t="s">
        <v>7</v>
      </c>
      <c r="C5" s="10">
        <f>C8+C108+C125</f>
        <v>50502719.200000003</v>
      </c>
      <c r="D5" s="10">
        <f>D8+D108+D125</f>
        <v>56339325.600000001</v>
      </c>
      <c r="E5" s="11">
        <f>E8+E108+E125</f>
        <v>5836606.4000000004</v>
      </c>
      <c r="F5" s="10">
        <f>F8+F108+F125</f>
        <v>56339325.600000001</v>
      </c>
      <c r="G5" s="11">
        <f>G8+G108+G125</f>
        <v>0</v>
      </c>
      <c r="H5" s="20"/>
    </row>
    <row r="6" spans="1:10" ht="15.75" x14ac:dyDescent="0.25">
      <c r="A6" s="8"/>
      <c r="B6" s="12" t="s">
        <v>8</v>
      </c>
      <c r="C6" s="10">
        <f>C13+C16+C19+C22+C25+C28+C31+C34+C37+C40+C43+C46+C49+C52+C55+C58+C61+C64+C67+C77+C80+C83+C86+C89+C92+C95+C98+C105+C108+C70+C101</f>
        <v>46769855.299999997</v>
      </c>
      <c r="D6" s="10">
        <f>D13+D16+D19+D22+D25+D28+D31+D34+D37+D40+D43+D46+D49+D52+D55+D58+D61+D64+D67+D77+D80+D83+D86+D89+D92+D95+D98+D105+D108</f>
        <v>49179734.5</v>
      </c>
      <c r="E6" s="11">
        <f>E13+E16+E19+E22+E25+E28+E31+E34+E37+E40+E43+E46+E49+E52+E55+E58+E61+E64+E67+E77+E80+E83+E86+E89+E92+E95+E98+E105+E108</f>
        <v>2615931.7999999998</v>
      </c>
      <c r="F6" s="10"/>
      <c r="G6" s="11"/>
    </row>
    <row r="7" spans="1:10" ht="15.75" x14ac:dyDescent="0.25">
      <c r="A7" s="8"/>
      <c r="B7" s="12" t="s">
        <v>9</v>
      </c>
      <c r="C7" s="10">
        <f>C14+C17+C20+C23+C26+C29+C32+C35+C38+C41+C44+C47+C50+C53+C56+C59+C62+C65+C68+C78+C81+C84+C87+C90+C93+C96+C99+C106+C70+C101</f>
        <v>3804610.5</v>
      </c>
      <c r="D7" s="10">
        <f t="shared" ref="D7:E7" si="0">D14+D17+D20+D23+D26+D29+D32+D35+D38+D41+D44+D47+D50+D53+D56+D59+D62+D65+D68+D78+D81+D84+D87+D90+D93+D96+D99+D106+D70+D101</f>
        <v>6794484.4000000004</v>
      </c>
      <c r="E7" s="11">
        <f t="shared" si="0"/>
        <v>2989873.9</v>
      </c>
      <c r="F7" s="10"/>
      <c r="G7" s="11"/>
    </row>
    <row r="8" spans="1:10" ht="15.75" x14ac:dyDescent="0.25">
      <c r="A8" s="13"/>
      <c r="B8" s="12" t="s">
        <v>10</v>
      </c>
      <c r="C8" s="14">
        <f>C11+C75+C103</f>
        <v>50502719.200000003</v>
      </c>
      <c r="D8" s="14">
        <f>D11+D75+D103</f>
        <v>52099739.600000001</v>
      </c>
      <c r="E8" s="11">
        <f>D8-C8</f>
        <v>1597020.4</v>
      </c>
      <c r="F8" s="14">
        <f>F11+F75+F103</f>
        <v>52099739.600000001</v>
      </c>
      <c r="G8" s="11">
        <f t="shared" ref="G8" si="1">F8-D8</f>
        <v>0</v>
      </c>
      <c r="J8" s="20"/>
    </row>
    <row r="9" spans="1:10" ht="15.75" x14ac:dyDescent="0.25">
      <c r="A9" s="13"/>
      <c r="B9" s="15" t="s">
        <v>11</v>
      </c>
      <c r="C9" s="14">
        <f t="shared" ref="C9:E10" si="2">C13+C16+C19+C22+C25+C28+C31+C34+C37+C40+C43+C46+C49+C52+C55+C58+C61+C64+C67+C70+C73+C77+C80+C83+C86+C89+C92+C95+C98+C101+C105</f>
        <v>46769855.299999997</v>
      </c>
      <c r="D9" s="14">
        <f t="shared" si="2"/>
        <v>44990160.299999997</v>
      </c>
      <c r="E9" s="39">
        <f t="shared" si="2"/>
        <v>-1779695</v>
      </c>
      <c r="F9" s="14"/>
      <c r="G9" s="39"/>
    </row>
    <row r="10" spans="1:10" ht="15.75" x14ac:dyDescent="0.25">
      <c r="A10" s="13"/>
      <c r="B10" s="15" t="s">
        <v>12</v>
      </c>
      <c r="C10" s="14">
        <f t="shared" si="2"/>
        <v>3683085.5</v>
      </c>
      <c r="D10" s="14">
        <f t="shared" si="2"/>
        <v>7109579.2999999998</v>
      </c>
      <c r="E10" s="39">
        <f t="shared" si="2"/>
        <v>3426493.8</v>
      </c>
      <c r="F10" s="14"/>
      <c r="G10" s="39"/>
      <c r="H10" s="20"/>
      <c r="I10" s="20"/>
    </row>
    <row r="11" spans="1:10" ht="31.5" x14ac:dyDescent="0.25">
      <c r="A11" s="16"/>
      <c r="B11" s="17" t="s">
        <v>13</v>
      </c>
      <c r="C11" s="14">
        <f>C12+C15+C18+C21+C24+C27+C30+C33+C36+C39+C42+C45+C48+C51+C54+C57+C60+C63+C66+C69</f>
        <v>38321051.899999999</v>
      </c>
      <c r="D11" s="14">
        <f>D12+D15+D18+D21+D24+D27+D30+D33+D36+D39+D42+D45+D48+D51+D54+D57+D60+D63+D66+D69+D72</f>
        <v>40250278.399999999</v>
      </c>
      <c r="E11" s="39">
        <f>E12+E15+E18+E21+E24+E27+E30+E33+E36+E39+E42+E45+E48+E51+E54+E57+E60+E63+E66+E69+E72</f>
        <v>1929226.4</v>
      </c>
      <c r="F11" s="14">
        <f>F12+F15+F18+F21+F24+F27+F30+F33+F36+F39+F42+F45+F48+F51+F54+F57+F60+F63+F66+F69+F72</f>
        <v>40250278.399999999</v>
      </c>
      <c r="G11" s="39">
        <f t="shared" ref="G11" si="3">G12+G15+G18+G21+G24+G27+G30+G33+G36+G39+G42+G45+G48+G51+G54+G57+G60+G63+G66+G69</f>
        <v>0</v>
      </c>
      <c r="I11" s="55"/>
      <c r="J11" s="55"/>
    </row>
    <row r="12" spans="1:10" ht="31.5" x14ac:dyDescent="0.25">
      <c r="A12" s="18">
        <v>1</v>
      </c>
      <c r="B12" s="15" t="s">
        <v>14</v>
      </c>
      <c r="C12" s="29">
        <v>9397899.5</v>
      </c>
      <c r="D12" s="34">
        <v>9288663.9000000004</v>
      </c>
      <c r="E12" s="48">
        <f>D12-C12</f>
        <v>-109235.6</v>
      </c>
      <c r="F12" s="34">
        <v>9288663.9000000004</v>
      </c>
      <c r="G12" s="47">
        <f>F12-D12</f>
        <v>0</v>
      </c>
      <c r="H12" s="20"/>
      <c r="I12" s="56"/>
      <c r="J12" s="56"/>
    </row>
    <row r="13" spans="1:10" ht="15.75" x14ac:dyDescent="0.25">
      <c r="A13" s="18"/>
      <c r="B13" s="15" t="s">
        <v>11</v>
      </c>
      <c r="C13" s="29">
        <v>8574187.9000000004</v>
      </c>
      <c r="D13" s="49">
        <v>8639297.5</v>
      </c>
      <c r="E13" s="48">
        <f t="shared" ref="E13:E74" si="4">D13-C13</f>
        <v>65109.599999999999</v>
      </c>
      <c r="F13" s="28"/>
      <c r="G13" s="44"/>
      <c r="H13" s="20"/>
      <c r="I13" s="58"/>
      <c r="J13" s="59"/>
    </row>
    <row r="14" spans="1:10" ht="15.75" x14ac:dyDescent="0.25">
      <c r="A14" s="18"/>
      <c r="B14" s="15" t="s">
        <v>12</v>
      </c>
      <c r="C14" s="29">
        <v>823711.6</v>
      </c>
      <c r="D14" s="34">
        <v>649366.4</v>
      </c>
      <c r="E14" s="48">
        <f t="shared" si="4"/>
        <v>-174345.2</v>
      </c>
      <c r="F14" s="28"/>
      <c r="G14" s="44"/>
      <c r="H14" s="20"/>
      <c r="I14" s="56"/>
      <c r="J14" s="59"/>
    </row>
    <row r="15" spans="1:10" ht="31.5" x14ac:dyDescent="0.25">
      <c r="A15" s="18">
        <v>2</v>
      </c>
      <c r="B15" s="15" t="s">
        <v>15</v>
      </c>
      <c r="C15" s="29">
        <v>10211092.699999999</v>
      </c>
      <c r="D15" s="34">
        <v>11484452.300000001</v>
      </c>
      <c r="E15" s="48">
        <f t="shared" si="4"/>
        <v>1273359.6000000001</v>
      </c>
      <c r="F15" s="34">
        <v>11484452.300000001</v>
      </c>
      <c r="G15" s="44">
        <f t="shared" ref="G15:G66" si="5">F15-D15</f>
        <v>0</v>
      </c>
      <c r="H15" s="20"/>
      <c r="I15" s="56"/>
      <c r="J15" s="55"/>
    </row>
    <row r="16" spans="1:10" ht="15.75" x14ac:dyDescent="0.25">
      <c r="A16" s="18"/>
      <c r="B16" s="15" t="s">
        <v>11</v>
      </c>
      <c r="C16" s="29">
        <v>10211092.699999999</v>
      </c>
      <c r="D16" s="34">
        <v>11478389.300000001</v>
      </c>
      <c r="E16" s="48">
        <f t="shared" si="4"/>
        <v>1267296.6000000001</v>
      </c>
      <c r="F16" s="28"/>
      <c r="G16" s="44"/>
      <c r="H16" s="20"/>
      <c r="I16" s="56"/>
      <c r="J16" s="55"/>
    </row>
    <row r="17" spans="1:10" ht="15.75" x14ac:dyDescent="0.25">
      <c r="A17" s="18"/>
      <c r="B17" s="15" t="s">
        <v>12</v>
      </c>
      <c r="C17" s="29">
        <v>0</v>
      </c>
      <c r="D17" s="34">
        <v>6063</v>
      </c>
      <c r="E17" s="48">
        <f t="shared" si="4"/>
        <v>6063</v>
      </c>
      <c r="F17" s="28"/>
      <c r="G17" s="44"/>
      <c r="H17" s="20"/>
      <c r="I17" s="56"/>
      <c r="J17" s="55"/>
    </row>
    <row r="18" spans="1:10" ht="31.5" x14ac:dyDescent="0.25">
      <c r="A18" s="25">
        <v>3</v>
      </c>
      <c r="B18" s="26" t="s">
        <v>16</v>
      </c>
      <c r="C18" s="29">
        <v>1248765</v>
      </c>
      <c r="D18" s="29">
        <v>1566425.6</v>
      </c>
      <c r="E18" s="48">
        <f t="shared" si="4"/>
        <v>317660.59999999998</v>
      </c>
      <c r="F18" s="29">
        <v>1566425.6</v>
      </c>
      <c r="G18" s="44">
        <f t="shared" si="5"/>
        <v>0</v>
      </c>
      <c r="H18" s="20"/>
      <c r="I18" s="56"/>
      <c r="J18" s="55"/>
    </row>
    <row r="19" spans="1:10" ht="15.75" x14ac:dyDescent="0.25">
      <c r="A19" s="25"/>
      <c r="B19" s="26" t="s">
        <v>11</v>
      </c>
      <c r="C19" s="29">
        <v>1248765</v>
      </c>
      <c r="D19" s="34">
        <v>1483140.2</v>
      </c>
      <c r="E19" s="48">
        <f t="shared" si="4"/>
        <v>234375.2</v>
      </c>
      <c r="F19" s="28"/>
      <c r="G19" s="44"/>
      <c r="H19" s="20"/>
      <c r="I19" s="56"/>
      <c r="J19" s="55"/>
    </row>
    <row r="20" spans="1:10" ht="15.75" x14ac:dyDescent="0.25">
      <c r="A20" s="25"/>
      <c r="B20" s="26" t="s">
        <v>12</v>
      </c>
      <c r="C20" s="29">
        <v>0</v>
      </c>
      <c r="D20" s="34">
        <v>83285.399999999994</v>
      </c>
      <c r="E20" s="48">
        <f t="shared" si="4"/>
        <v>83285.399999999994</v>
      </c>
      <c r="F20" s="28"/>
      <c r="G20" s="44"/>
      <c r="H20" s="20"/>
      <c r="I20" s="56"/>
      <c r="J20" s="55"/>
    </row>
    <row r="21" spans="1:10" ht="31.5" x14ac:dyDescent="0.25">
      <c r="A21" s="25">
        <v>4</v>
      </c>
      <c r="B21" s="26" t="s">
        <v>17</v>
      </c>
      <c r="C21" s="29">
        <v>6615000</v>
      </c>
      <c r="D21" s="29">
        <v>6835796.1600000001</v>
      </c>
      <c r="E21" s="48">
        <f t="shared" si="4"/>
        <v>220796.2</v>
      </c>
      <c r="F21" s="29">
        <v>6835796.1600000001</v>
      </c>
      <c r="G21" s="44">
        <f t="shared" si="5"/>
        <v>0</v>
      </c>
      <c r="H21" s="20"/>
      <c r="I21" s="56"/>
      <c r="J21" s="55"/>
    </row>
    <row r="22" spans="1:10" ht="15.75" x14ac:dyDescent="0.25">
      <c r="A22" s="25"/>
      <c r="B22" s="26" t="s">
        <v>11</v>
      </c>
      <c r="C22" s="29">
        <v>5173820.9000000004</v>
      </c>
      <c r="D22" s="34">
        <v>5422653.5999999996</v>
      </c>
      <c r="E22" s="48">
        <f t="shared" si="4"/>
        <v>248832.7</v>
      </c>
      <c r="F22" s="28"/>
      <c r="G22" s="44"/>
      <c r="H22" s="20"/>
      <c r="I22" s="56"/>
      <c r="J22" s="55"/>
    </row>
    <row r="23" spans="1:10" ht="15.75" x14ac:dyDescent="0.25">
      <c r="A23" s="25"/>
      <c r="B23" s="26" t="s">
        <v>12</v>
      </c>
      <c r="C23" s="29">
        <v>1441179.1</v>
      </c>
      <c r="D23" s="34">
        <v>1413142.5</v>
      </c>
      <c r="E23" s="48">
        <f t="shared" si="4"/>
        <v>-28036.6</v>
      </c>
      <c r="F23" s="28"/>
      <c r="G23" s="44"/>
      <c r="H23" s="20"/>
      <c r="I23" s="56"/>
      <c r="J23" s="55"/>
    </row>
    <row r="24" spans="1:10" ht="15.75" x14ac:dyDescent="0.25">
      <c r="A24" s="25">
        <v>5</v>
      </c>
      <c r="B24" s="27" t="s">
        <v>18</v>
      </c>
      <c r="C24" s="29">
        <v>0</v>
      </c>
      <c r="D24" s="29">
        <v>174291.6</v>
      </c>
      <c r="E24" s="48">
        <f t="shared" si="4"/>
        <v>174291.6</v>
      </c>
      <c r="F24" s="29">
        <v>174291.6</v>
      </c>
      <c r="G24" s="44">
        <f t="shared" si="5"/>
        <v>0</v>
      </c>
      <c r="H24" s="20"/>
      <c r="I24" s="56"/>
      <c r="J24" s="55"/>
    </row>
    <row r="25" spans="1:10" ht="15.75" x14ac:dyDescent="0.25">
      <c r="A25" s="25"/>
      <c r="B25" s="26" t="s">
        <v>11</v>
      </c>
      <c r="C25" s="29">
        <v>0</v>
      </c>
      <c r="D25" s="34">
        <v>174291.6</v>
      </c>
      <c r="E25" s="48">
        <f t="shared" si="4"/>
        <v>174291.6</v>
      </c>
      <c r="F25" s="28"/>
      <c r="G25" s="44"/>
      <c r="H25" s="20"/>
      <c r="I25" s="56"/>
      <c r="J25" s="55"/>
    </row>
    <row r="26" spans="1:10" ht="15.75" x14ac:dyDescent="0.25">
      <c r="A26" s="25"/>
      <c r="B26" s="26" t="s">
        <v>12</v>
      </c>
      <c r="C26" s="29">
        <v>0</v>
      </c>
      <c r="D26" s="34">
        <v>0</v>
      </c>
      <c r="E26" s="48">
        <f t="shared" si="4"/>
        <v>0</v>
      </c>
      <c r="F26" s="28"/>
      <c r="G26" s="44"/>
      <c r="H26" s="20"/>
      <c r="I26" s="56"/>
      <c r="J26" s="55"/>
    </row>
    <row r="27" spans="1:10" ht="15.75" x14ac:dyDescent="0.25">
      <c r="A27" s="25">
        <v>6</v>
      </c>
      <c r="B27" s="26" t="s">
        <v>19</v>
      </c>
      <c r="C27" s="29">
        <v>2210800</v>
      </c>
      <c r="D27" s="29">
        <v>3772297.54</v>
      </c>
      <c r="E27" s="48">
        <f t="shared" si="4"/>
        <v>1561497.5</v>
      </c>
      <c r="F27" s="29">
        <v>3772297.54</v>
      </c>
      <c r="G27" s="44">
        <f t="shared" si="5"/>
        <v>0</v>
      </c>
      <c r="H27" s="20"/>
      <c r="I27" s="56"/>
      <c r="J27" s="55"/>
    </row>
    <row r="28" spans="1:10" ht="15.75" x14ac:dyDescent="0.25">
      <c r="A28" s="25"/>
      <c r="B28" s="26" t="s">
        <v>11</v>
      </c>
      <c r="C28" s="29">
        <v>2210800</v>
      </c>
      <c r="D28" s="34">
        <v>2300716.7000000002</v>
      </c>
      <c r="E28" s="48">
        <f t="shared" si="4"/>
        <v>89916.7</v>
      </c>
      <c r="F28" s="28"/>
      <c r="G28" s="44"/>
      <c r="H28" s="20"/>
      <c r="I28" s="56"/>
      <c r="J28" s="55"/>
    </row>
    <row r="29" spans="1:10" ht="15.75" x14ac:dyDescent="0.25">
      <c r="A29" s="25"/>
      <c r="B29" s="26" t="s">
        <v>12</v>
      </c>
      <c r="C29" s="29">
        <v>0</v>
      </c>
      <c r="D29" s="34">
        <v>1471580.8</v>
      </c>
      <c r="E29" s="48">
        <f t="shared" si="4"/>
        <v>1471580.8</v>
      </c>
      <c r="F29" s="28"/>
      <c r="G29" s="44"/>
      <c r="H29" s="20"/>
      <c r="I29" s="56"/>
      <c r="J29" s="55"/>
    </row>
    <row r="30" spans="1:10" ht="47.25" x14ac:dyDescent="0.25">
      <c r="A30" s="25">
        <v>7</v>
      </c>
      <c r="B30" s="26" t="s">
        <v>20</v>
      </c>
      <c r="C30" s="29">
        <v>3325416.1</v>
      </c>
      <c r="D30" s="29">
        <v>1109978.1419800001</v>
      </c>
      <c r="E30" s="48">
        <f t="shared" si="4"/>
        <v>-2215438</v>
      </c>
      <c r="F30" s="29">
        <v>1109978.1419800001</v>
      </c>
      <c r="G30" s="44">
        <f t="shared" si="5"/>
        <v>0</v>
      </c>
      <c r="H30" s="20"/>
      <c r="I30" s="56"/>
      <c r="J30" s="55"/>
    </row>
    <row r="31" spans="1:10" ht="15.75" x14ac:dyDescent="0.25">
      <c r="A31" s="18"/>
      <c r="B31" s="15" t="s">
        <v>11</v>
      </c>
      <c r="C31" s="29">
        <v>2769261.2</v>
      </c>
      <c r="D31" s="34">
        <v>578442.1</v>
      </c>
      <c r="E31" s="48">
        <f t="shared" si="4"/>
        <v>-2190819.1</v>
      </c>
      <c r="F31" s="28"/>
      <c r="G31" s="44"/>
      <c r="H31" s="20"/>
      <c r="I31" s="56"/>
      <c r="J31" s="55"/>
    </row>
    <row r="32" spans="1:10" ht="15.75" x14ac:dyDescent="0.25">
      <c r="A32" s="18"/>
      <c r="B32" s="15" t="s">
        <v>12</v>
      </c>
      <c r="C32" s="29">
        <v>556154.9</v>
      </c>
      <c r="D32" s="34">
        <v>531536</v>
      </c>
      <c r="E32" s="48">
        <f t="shared" si="4"/>
        <v>-24618.9</v>
      </c>
      <c r="F32" s="28"/>
      <c r="G32" s="44"/>
      <c r="H32" s="20"/>
      <c r="I32" s="56"/>
      <c r="J32" s="55"/>
    </row>
    <row r="33" spans="1:10" ht="15.75" x14ac:dyDescent="0.25">
      <c r="A33" s="18">
        <v>8</v>
      </c>
      <c r="B33" s="15" t="s">
        <v>21</v>
      </c>
      <c r="C33" s="29">
        <v>413093.9</v>
      </c>
      <c r="D33" s="29">
        <v>554108.6</v>
      </c>
      <c r="E33" s="48">
        <f t="shared" si="4"/>
        <v>141014.70000000001</v>
      </c>
      <c r="F33" s="29">
        <v>554108.6</v>
      </c>
      <c r="G33" s="44">
        <f t="shared" si="5"/>
        <v>0</v>
      </c>
      <c r="H33" s="20"/>
      <c r="I33" s="56"/>
      <c r="J33" s="55"/>
    </row>
    <row r="34" spans="1:10" ht="15.75" x14ac:dyDescent="0.25">
      <c r="A34" s="18"/>
      <c r="B34" s="15" t="s">
        <v>11</v>
      </c>
      <c r="C34" s="29">
        <v>164006</v>
      </c>
      <c r="D34" s="49">
        <v>164222.39999999999</v>
      </c>
      <c r="E34" s="48">
        <f t="shared" si="4"/>
        <v>216.4</v>
      </c>
      <c r="F34" s="28"/>
      <c r="G34" s="44"/>
      <c r="H34" s="20"/>
      <c r="I34" s="58"/>
      <c r="J34" s="55"/>
    </row>
    <row r="35" spans="1:10" ht="15.75" x14ac:dyDescent="0.25">
      <c r="A35" s="18"/>
      <c r="B35" s="15" t="s">
        <v>12</v>
      </c>
      <c r="C35" s="29">
        <v>249087.9</v>
      </c>
      <c r="D35" s="49">
        <v>389886.3</v>
      </c>
      <c r="E35" s="48">
        <f t="shared" si="4"/>
        <v>140798.39999999999</v>
      </c>
      <c r="F35" s="28"/>
      <c r="G35" s="44"/>
      <c r="H35" s="20"/>
      <c r="I35" s="58"/>
      <c r="J35" s="55"/>
    </row>
    <row r="36" spans="1:10" ht="47.25" x14ac:dyDescent="0.25">
      <c r="A36" s="18">
        <v>9</v>
      </c>
      <c r="B36" s="15" t="s">
        <v>22</v>
      </c>
      <c r="C36" s="31">
        <v>0</v>
      </c>
      <c r="D36" s="34">
        <v>0</v>
      </c>
      <c r="E36" s="48">
        <f t="shared" si="4"/>
        <v>0</v>
      </c>
      <c r="F36" s="29">
        <v>0</v>
      </c>
      <c r="G36" s="44">
        <f t="shared" si="5"/>
        <v>0</v>
      </c>
      <c r="H36" s="20"/>
      <c r="I36" s="56"/>
      <c r="J36" s="55"/>
    </row>
    <row r="37" spans="1:10" ht="15.75" x14ac:dyDescent="0.25">
      <c r="A37" s="18"/>
      <c r="B37" s="15" t="s">
        <v>11</v>
      </c>
      <c r="C37" s="29">
        <v>0</v>
      </c>
      <c r="D37" s="34">
        <v>0</v>
      </c>
      <c r="E37" s="48">
        <f t="shared" si="4"/>
        <v>0</v>
      </c>
      <c r="F37" s="28"/>
      <c r="G37" s="44"/>
      <c r="H37" s="20"/>
      <c r="I37" s="56"/>
      <c r="J37" s="55"/>
    </row>
    <row r="38" spans="1:10" ht="15.75" x14ac:dyDescent="0.25">
      <c r="A38" s="18"/>
      <c r="B38" s="15" t="s">
        <v>12</v>
      </c>
      <c r="C38" s="29">
        <v>0</v>
      </c>
      <c r="D38" s="34">
        <v>0</v>
      </c>
      <c r="E38" s="48">
        <f t="shared" si="4"/>
        <v>0</v>
      </c>
      <c r="F38" s="28"/>
      <c r="G38" s="44"/>
      <c r="H38" s="20"/>
      <c r="I38" s="56"/>
      <c r="J38" s="55"/>
    </row>
    <row r="39" spans="1:10" ht="31.5" x14ac:dyDescent="0.25">
      <c r="A39" s="18">
        <v>10</v>
      </c>
      <c r="B39" s="15" t="s">
        <v>23</v>
      </c>
      <c r="C39" s="29">
        <v>430300</v>
      </c>
      <c r="D39" s="34">
        <v>490619.8</v>
      </c>
      <c r="E39" s="48">
        <f t="shared" si="4"/>
        <v>60319.8</v>
      </c>
      <c r="F39" s="29">
        <v>490619.8</v>
      </c>
      <c r="G39" s="44">
        <f t="shared" si="5"/>
        <v>0</v>
      </c>
      <c r="H39" s="20"/>
      <c r="I39" s="56"/>
      <c r="J39" s="55"/>
    </row>
    <row r="40" spans="1:10" ht="15.75" x14ac:dyDescent="0.25">
      <c r="A40" s="18"/>
      <c r="B40" s="15" t="s">
        <v>11</v>
      </c>
      <c r="C40" s="29">
        <v>430300</v>
      </c>
      <c r="D40" s="34">
        <v>490619.8</v>
      </c>
      <c r="E40" s="48">
        <f t="shared" si="4"/>
        <v>60319.8</v>
      </c>
      <c r="F40" s="28"/>
      <c r="G40" s="44"/>
      <c r="H40" s="20"/>
      <c r="I40" s="56"/>
      <c r="J40" s="55"/>
    </row>
    <row r="41" spans="1:10" ht="15.75" x14ac:dyDescent="0.25">
      <c r="A41" s="18"/>
      <c r="B41" s="15" t="s">
        <v>12</v>
      </c>
      <c r="C41" s="29">
        <v>0</v>
      </c>
      <c r="D41" s="34">
        <v>0</v>
      </c>
      <c r="E41" s="48">
        <f t="shared" si="4"/>
        <v>0</v>
      </c>
      <c r="F41" s="28"/>
      <c r="G41" s="44"/>
      <c r="H41" s="20"/>
      <c r="I41" s="56"/>
      <c r="J41" s="55"/>
    </row>
    <row r="42" spans="1:10" ht="15.75" x14ac:dyDescent="0.25">
      <c r="A42" s="18">
        <v>11</v>
      </c>
      <c r="B42" s="15" t="s">
        <v>24</v>
      </c>
      <c r="C42" s="29">
        <v>1277700</v>
      </c>
      <c r="D42" s="34">
        <v>1487851.9</v>
      </c>
      <c r="E42" s="48">
        <f t="shared" si="4"/>
        <v>210151.9</v>
      </c>
      <c r="F42" s="29">
        <v>1487851.9</v>
      </c>
      <c r="G42" s="44">
        <f t="shared" si="5"/>
        <v>0</v>
      </c>
      <c r="H42" s="20"/>
      <c r="I42" s="56"/>
      <c r="J42" s="55"/>
    </row>
    <row r="43" spans="1:10" ht="15.75" x14ac:dyDescent="0.25">
      <c r="A43" s="18"/>
      <c r="B43" s="15" t="s">
        <v>11</v>
      </c>
      <c r="C43" s="29">
        <v>1277700</v>
      </c>
      <c r="D43" s="34">
        <v>1121621.3</v>
      </c>
      <c r="E43" s="48">
        <f t="shared" si="4"/>
        <v>-156078.70000000001</v>
      </c>
      <c r="F43" s="28"/>
      <c r="G43" s="44"/>
      <c r="H43" s="20"/>
      <c r="I43" s="56"/>
      <c r="J43" s="55"/>
    </row>
    <row r="44" spans="1:10" ht="15.75" x14ac:dyDescent="0.25">
      <c r="A44" s="18"/>
      <c r="B44" s="15" t="s">
        <v>12</v>
      </c>
      <c r="C44" s="29">
        <v>0</v>
      </c>
      <c r="D44" s="34">
        <v>366230.6</v>
      </c>
      <c r="E44" s="48">
        <f t="shared" si="4"/>
        <v>366230.6</v>
      </c>
      <c r="F44" s="28"/>
      <c r="G44" s="44"/>
      <c r="H44" s="20"/>
      <c r="I44" s="56"/>
      <c r="J44" s="55"/>
    </row>
    <row r="45" spans="1:10" ht="15.75" x14ac:dyDescent="0.25">
      <c r="A45" s="18">
        <v>12</v>
      </c>
      <c r="B45" s="15" t="s">
        <v>25</v>
      </c>
      <c r="C45" s="29">
        <v>46628.1</v>
      </c>
      <c r="D45" s="34">
        <v>71774.399999999994</v>
      </c>
      <c r="E45" s="48">
        <f t="shared" si="4"/>
        <v>25146.3</v>
      </c>
      <c r="F45" s="29">
        <v>71774.399999999994</v>
      </c>
      <c r="G45" s="44">
        <f t="shared" si="5"/>
        <v>0</v>
      </c>
      <c r="H45" s="20"/>
      <c r="I45" s="56"/>
      <c r="J45" s="55"/>
    </row>
    <row r="46" spans="1:10" ht="15.75" x14ac:dyDescent="0.25">
      <c r="A46" s="18"/>
      <c r="B46" s="15" t="s">
        <v>11</v>
      </c>
      <c r="C46" s="29">
        <v>46628.1</v>
      </c>
      <c r="D46" s="34">
        <v>71774.399999999994</v>
      </c>
      <c r="E46" s="48">
        <f t="shared" si="4"/>
        <v>25146.3</v>
      </c>
      <c r="F46" s="28"/>
      <c r="G46" s="44"/>
      <c r="H46" s="20"/>
      <c r="I46" s="56"/>
      <c r="J46" s="55"/>
    </row>
    <row r="47" spans="1:10" ht="15.75" x14ac:dyDescent="0.25">
      <c r="A47" s="18"/>
      <c r="B47" s="15" t="s">
        <v>12</v>
      </c>
      <c r="C47" s="29">
        <v>0</v>
      </c>
      <c r="D47" s="34">
        <v>0</v>
      </c>
      <c r="E47" s="48">
        <f t="shared" si="4"/>
        <v>0</v>
      </c>
      <c r="F47" s="28"/>
      <c r="G47" s="44"/>
      <c r="H47" s="20"/>
      <c r="I47" s="56"/>
      <c r="J47" s="55"/>
    </row>
    <row r="48" spans="1:10" ht="31.5" x14ac:dyDescent="0.25">
      <c r="A48" s="18">
        <v>13</v>
      </c>
      <c r="B48" s="15" t="s">
        <v>26</v>
      </c>
      <c r="C48" s="29">
        <v>1661500</v>
      </c>
      <c r="D48" s="34">
        <v>1505764.9</v>
      </c>
      <c r="E48" s="48">
        <f t="shared" si="4"/>
        <v>-155735.1</v>
      </c>
      <c r="F48" s="29">
        <v>1505764.9</v>
      </c>
      <c r="G48" s="44">
        <f t="shared" si="5"/>
        <v>0</v>
      </c>
      <c r="H48" s="20"/>
      <c r="I48" s="56"/>
      <c r="J48" s="55"/>
    </row>
    <row r="49" spans="1:10" ht="15.75" x14ac:dyDescent="0.25">
      <c r="A49" s="18"/>
      <c r="B49" s="15" t="s">
        <v>11</v>
      </c>
      <c r="C49" s="29">
        <v>1661500</v>
      </c>
      <c r="D49" s="34">
        <v>1456543</v>
      </c>
      <c r="E49" s="48">
        <f t="shared" si="4"/>
        <v>-204957</v>
      </c>
      <c r="F49" s="28"/>
      <c r="G49" s="44"/>
      <c r="H49" s="20"/>
      <c r="I49" s="56"/>
      <c r="J49" s="55"/>
    </row>
    <row r="50" spans="1:10" ht="15.75" x14ac:dyDescent="0.25">
      <c r="A50" s="18"/>
      <c r="B50" s="15" t="s">
        <v>12</v>
      </c>
      <c r="C50" s="29">
        <v>0</v>
      </c>
      <c r="D50" s="34">
        <v>49221.9</v>
      </c>
      <c r="E50" s="48">
        <f t="shared" si="4"/>
        <v>49221.9</v>
      </c>
      <c r="F50" s="28"/>
      <c r="G50" s="44"/>
      <c r="H50" s="20"/>
      <c r="I50" s="56"/>
      <c r="J50" s="55"/>
    </row>
    <row r="51" spans="1:10" ht="63" x14ac:dyDescent="0.25">
      <c r="A51" s="18">
        <v>14</v>
      </c>
      <c r="B51" s="15" t="s">
        <v>27</v>
      </c>
      <c r="C51" s="29">
        <v>371372.1</v>
      </c>
      <c r="D51" s="34">
        <v>378336.9</v>
      </c>
      <c r="E51" s="48">
        <f t="shared" si="4"/>
        <v>6964.8</v>
      </c>
      <c r="F51" s="29">
        <v>378336.9</v>
      </c>
      <c r="G51" s="44">
        <f t="shared" si="5"/>
        <v>0</v>
      </c>
      <c r="H51" s="20"/>
      <c r="I51" s="56"/>
      <c r="J51" s="55"/>
    </row>
    <row r="52" spans="1:10" ht="15.75" x14ac:dyDescent="0.25">
      <c r="A52" s="18"/>
      <c r="B52" s="15" t="s">
        <v>11</v>
      </c>
      <c r="C52" s="29">
        <v>371372.1</v>
      </c>
      <c r="D52" s="34">
        <v>378336.9</v>
      </c>
      <c r="E52" s="48">
        <f t="shared" si="4"/>
        <v>6964.8</v>
      </c>
      <c r="F52" s="28"/>
      <c r="G52" s="44"/>
      <c r="H52" s="20"/>
      <c r="I52" s="56"/>
      <c r="J52" s="55"/>
    </row>
    <row r="53" spans="1:10" ht="15.75" x14ac:dyDescent="0.25">
      <c r="A53" s="18"/>
      <c r="B53" s="15" t="s">
        <v>12</v>
      </c>
      <c r="C53" s="29">
        <v>0</v>
      </c>
      <c r="D53" s="34">
        <v>0</v>
      </c>
      <c r="E53" s="48">
        <f t="shared" si="4"/>
        <v>0</v>
      </c>
      <c r="F53" s="28"/>
      <c r="G53" s="44"/>
      <c r="H53" s="20"/>
      <c r="I53" s="56"/>
      <c r="J53" s="55"/>
    </row>
    <row r="54" spans="1:10" ht="31.5" x14ac:dyDescent="0.25">
      <c r="A54" s="18">
        <v>15</v>
      </c>
      <c r="B54" s="15" t="s">
        <v>28</v>
      </c>
      <c r="C54" s="29">
        <v>507964.9</v>
      </c>
      <c r="D54" s="34">
        <v>711058.4</v>
      </c>
      <c r="E54" s="48">
        <f t="shared" si="4"/>
        <v>203093.5</v>
      </c>
      <c r="F54" s="29">
        <v>711058.4</v>
      </c>
      <c r="G54" s="44">
        <f t="shared" si="5"/>
        <v>0</v>
      </c>
      <c r="H54" s="20"/>
      <c r="I54" s="56"/>
      <c r="J54" s="55"/>
    </row>
    <row r="55" spans="1:10" ht="15.75" x14ac:dyDescent="0.25">
      <c r="A55" s="18"/>
      <c r="B55" s="15" t="s">
        <v>11</v>
      </c>
      <c r="C55" s="29">
        <v>494107.2</v>
      </c>
      <c r="D55" s="34">
        <v>698397.2</v>
      </c>
      <c r="E55" s="48">
        <f t="shared" si="4"/>
        <v>204290</v>
      </c>
      <c r="F55" s="28"/>
      <c r="G55" s="44"/>
      <c r="H55" s="20"/>
      <c r="I55" s="56"/>
      <c r="J55" s="55"/>
    </row>
    <row r="56" spans="1:10" ht="15.75" x14ac:dyDescent="0.25">
      <c r="A56" s="18"/>
      <c r="B56" s="15" t="s">
        <v>12</v>
      </c>
      <c r="C56" s="29">
        <v>13857.7</v>
      </c>
      <c r="D56" s="34">
        <v>12661.3</v>
      </c>
      <c r="E56" s="48">
        <f t="shared" si="4"/>
        <v>-1196.4000000000001</v>
      </c>
      <c r="F56" s="28"/>
      <c r="G56" s="44"/>
      <c r="H56" s="20"/>
      <c r="I56" s="56"/>
      <c r="J56" s="55"/>
    </row>
    <row r="57" spans="1:10" ht="31.5" x14ac:dyDescent="0.25">
      <c r="A57" s="18">
        <v>16</v>
      </c>
      <c r="B57" s="15" t="s">
        <v>29</v>
      </c>
      <c r="C57" s="29">
        <v>3550</v>
      </c>
      <c r="D57" s="29">
        <v>5250</v>
      </c>
      <c r="E57" s="48">
        <f t="shared" si="4"/>
        <v>1700</v>
      </c>
      <c r="F57" s="29">
        <v>5250</v>
      </c>
      <c r="G57" s="44">
        <f t="shared" si="5"/>
        <v>0</v>
      </c>
      <c r="H57" s="20"/>
      <c r="I57" s="56"/>
      <c r="J57" s="55"/>
    </row>
    <row r="58" spans="1:10" ht="15.75" x14ac:dyDescent="0.25">
      <c r="A58" s="18"/>
      <c r="B58" s="15" t="s">
        <v>11</v>
      </c>
      <c r="C58" s="29">
        <v>3550</v>
      </c>
      <c r="D58" s="34">
        <v>5250</v>
      </c>
      <c r="E58" s="48">
        <f t="shared" si="4"/>
        <v>1700</v>
      </c>
      <c r="F58" s="28"/>
      <c r="G58" s="44"/>
      <c r="H58" s="20"/>
      <c r="I58" s="56"/>
      <c r="J58" s="55"/>
    </row>
    <row r="59" spans="1:10" ht="15.75" x14ac:dyDescent="0.25">
      <c r="A59" s="18"/>
      <c r="B59" s="15" t="s">
        <v>12</v>
      </c>
      <c r="C59" s="29">
        <v>0</v>
      </c>
      <c r="D59" s="34">
        <v>0</v>
      </c>
      <c r="E59" s="48">
        <f t="shared" si="4"/>
        <v>0</v>
      </c>
      <c r="F59" s="28"/>
      <c r="G59" s="44"/>
      <c r="H59" s="20"/>
      <c r="I59" s="56"/>
      <c r="J59" s="55"/>
    </row>
    <row r="60" spans="1:10" ht="31.5" x14ac:dyDescent="0.25">
      <c r="A60" s="18">
        <v>17</v>
      </c>
      <c r="B60" s="15" t="s">
        <v>30</v>
      </c>
      <c r="C60" s="29">
        <v>500</v>
      </c>
      <c r="D60" s="29">
        <v>500</v>
      </c>
      <c r="E60" s="48">
        <f t="shared" si="4"/>
        <v>0</v>
      </c>
      <c r="F60" s="29">
        <v>500</v>
      </c>
      <c r="G60" s="44">
        <f t="shared" si="5"/>
        <v>0</v>
      </c>
      <c r="H60" s="20"/>
      <c r="I60" s="56"/>
      <c r="J60" s="55"/>
    </row>
    <row r="61" spans="1:10" ht="15.75" x14ac:dyDescent="0.25">
      <c r="A61" s="18"/>
      <c r="B61" s="15" t="s">
        <v>11</v>
      </c>
      <c r="C61" s="29">
        <v>500</v>
      </c>
      <c r="D61" s="34">
        <v>500</v>
      </c>
      <c r="E61" s="48">
        <f t="shared" si="4"/>
        <v>0</v>
      </c>
      <c r="F61" s="28"/>
      <c r="G61" s="44"/>
      <c r="H61" s="20"/>
      <c r="I61" s="56"/>
      <c r="J61" s="55"/>
    </row>
    <row r="62" spans="1:10" ht="15.75" x14ac:dyDescent="0.25">
      <c r="A62" s="18"/>
      <c r="B62" s="15" t="s">
        <v>12</v>
      </c>
      <c r="C62" s="29">
        <v>0</v>
      </c>
      <c r="D62" s="34">
        <v>0</v>
      </c>
      <c r="E62" s="48">
        <f t="shared" si="4"/>
        <v>0</v>
      </c>
      <c r="F62" s="28"/>
      <c r="G62" s="44"/>
      <c r="H62" s="20"/>
      <c r="I62" s="56"/>
      <c r="J62" s="55"/>
    </row>
    <row r="63" spans="1:10" ht="31.5" x14ac:dyDescent="0.25">
      <c r="A63" s="18">
        <v>18</v>
      </c>
      <c r="B63" s="15" t="s">
        <v>31</v>
      </c>
      <c r="C63" s="29">
        <v>8018.2</v>
      </c>
      <c r="D63" s="29">
        <v>9673.1</v>
      </c>
      <c r="E63" s="48">
        <f t="shared" si="4"/>
        <v>1654.9</v>
      </c>
      <c r="F63" s="29">
        <v>9673.1</v>
      </c>
      <c r="G63" s="44">
        <f t="shared" si="5"/>
        <v>0</v>
      </c>
      <c r="H63" s="20"/>
      <c r="I63" s="56"/>
      <c r="J63" s="55"/>
    </row>
    <row r="64" spans="1:10" ht="15.75" x14ac:dyDescent="0.25">
      <c r="A64" s="18"/>
      <c r="B64" s="15" t="s">
        <v>11</v>
      </c>
      <c r="C64" s="29">
        <v>8018.2</v>
      </c>
      <c r="D64" s="34">
        <v>9673.1</v>
      </c>
      <c r="E64" s="48">
        <f t="shared" si="4"/>
        <v>1654.9</v>
      </c>
      <c r="F64" s="28"/>
      <c r="G64" s="44"/>
      <c r="H64" s="20"/>
      <c r="I64" s="56"/>
      <c r="J64" s="55"/>
    </row>
    <row r="65" spans="1:10" ht="15.75" x14ac:dyDescent="0.25">
      <c r="A65" s="18"/>
      <c r="B65" s="15" t="s">
        <v>12</v>
      </c>
      <c r="C65" s="29">
        <v>0</v>
      </c>
      <c r="D65" s="34">
        <v>0</v>
      </c>
      <c r="E65" s="48">
        <f t="shared" si="4"/>
        <v>0</v>
      </c>
      <c r="F65" s="28"/>
      <c r="G65" s="44"/>
      <c r="H65" s="20"/>
      <c r="I65" s="56"/>
      <c r="J65" s="55"/>
    </row>
    <row r="66" spans="1:10" ht="31.5" x14ac:dyDescent="0.25">
      <c r="A66" s="22">
        <v>19</v>
      </c>
      <c r="B66" s="15" t="s">
        <v>61</v>
      </c>
      <c r="C66" s="29">
        <v>423375</v>
      </c>
      <c r="D66" s="29">
        <v>400071.71002</v>
      </c>
      <c r="E66" s="48">
        <f t="shared" si="4"/>
        <v>-23303.3</v>
      </c>
      <c r="F66" s="29">
        <v>400071.71002</v>
      </c>
      <c r="G66" s="44">
        <f t="shared" si="5"/>
        <v>0</v>
      </c>
      <c r="H66" s="20"/>
      <c r="I66" s="56"/>
      <c r="J66" s="55"/>
    </row>
    <row r="67" spans="1:10" ht="15.75" x14ac:dyDescent="0.25">
      <c r="A67" s="18"/>
      <c r="B67" s="21" t="s">
        <v>11</v>
      </c>
      <c r="C67" s="29">
        <v>423375</v>
      </c>
      <c r="D67" s="34">
        <v>146384.31</v>
      </c>
      <c r="E67" s="48">
        <f t="shared" si="4"/>
        <v>-276990.7</v>
      </c>
      <c r="F67" s="28"/>
      <c r="G67" s="44"/>
      <c r="H67" s="20"/>
      <c r="I67" s="56"/>
      <c r="J67" s="55"/>
    </row>
    <row r="68" spans="1:10" ht="15.75" x14ac:dyDescent="0.25">
      <c r="A68" s="18"/>
      <c r="B68" s="21" t="s">
        <v>12</v>
      </c>
      <c r="C68" s="29">
        <v>0</v>
      </c>
      <c r="D68" s="34">
        <v>253687.4</v>
      </c>
      <c r="E68" s="48">
        <f t="shared" si="4"/>
        <v>253687.4</v>
      </c>
      <c r="F68" s="28"/>
      <c r="G68" s="44"/>
      <c r="H68" s="20"/>
      <c r="I68" s="56"/>
      <c r="J68" s="55"/>
    </row>
    <row r="69" spans="1:10" ht="31.5" x14ac:dyDescent="0.25">
      <c r="A69" s="18">
        <v>20</v>
      </c>
      <c r="B69" s="15" t="s">
        <v>57</v>
      </c>
      <c r="C69" s="29">
        <v>168076.4</v>
      </c>
      <c r="D69" s="29">
        <v>401668.3</v>
      </c>
      <c r="E69" s="48">
        <f t="shared" si="4"/>
        <v>233591.9</v>
      </c>
      <c r="F69" s="29">
        <v>401668.3</v>
      </c>
      <c r="G69" s="44">
        <f>F69-D69</f>
        <v>0</v>
      </c>
      <c r="H69" s="20"/>
      <c r="I69" s="56"/>
      <c r="J69" s="55"/>
    </row>
    <row r="70" spans="1:10" ht="15.75" x14ac:dyDescent="0.25">
      <c r="A70" s="18"/>
      <c r="B70" s="15" t="s">
        <v>11</v>
      </c>
      <c r="C70" s="29">
        <v>168076.4</v>
      </c>
      <c r="D70" s="34">
        <v>43256.7</v>
      </c>
      <c r="E70" s="48">
        <f t="shared" si="4"/>
        <v>-124819.7</v>
      </c>
      <c r="F70" s="28"/>
      <c r="G70" s="44"/>
      <c r="H70" s="20"/>
      <c r="I70" s="56"/>
      <c r="J70" s="55"/>
    </row>
    <row r="71" spans="1:10" ht="15.75" x14ac:dyDescent="0.25">
      <c r="A71" s="18"/>
      <c r="B71" s="15" t="s">
        <v>12</v>
      </c>
      <c r="C71" s="29">
        <v>0</v>
      </c>
      <c r="D71" s="34">
        <v>358411.6</v>
      </c>
      <c r="E71" s="48">
        <f t="shared" si="4"/>
        <v>358411.6</v>
      </c>
      <c r="F71" s="28"/>
      <c r="G71" s="44"/>
      <c r="H71" s="20"/>
      <c r="I71" s="56"/>
      <c r="J71" s="55"/>
    </row>
    <row r="72" spans="1:10" s="36" customFormat="1" ht="47.25" x14ac:dyDescent="0.25">
      <c r="A72" s="18">
        <v>21</v>
      </c>
      <c r="B72" s="15" t="s">
        <v>65</v>
      </c>
      <c r="C72" s="29">
        <v>0</v>
      </c>
      <c r="D72" s="28">
        <v>1695.1</v>
      </c>
      <c r="E72" s="48">
        <f t="shared" si="4"/>
        <v>1695.1</v>
      </c>
      <c r="F72" s="28">
        <v>1695.1</v>
      </c>
      <c r="G72" s="44">
        <f t="shared" ref="G72" si="6">F72-D72</f>
        <v>0</v>
      </c>
      <c r="H72" s="20"/>
      <c r="I72" s="56"/>
      <c r="J72" s="60"/>
    </row>
    <row r="73" spans="1:10" ht="15.75" x14ac:dyDescent="0.25">
      <c r="A73" s="18"/>
      <c r="B73" s="15" t="s">
        <v>11</v>
      </c>
      <c r="C73" s="29">
        <v>0</v>
      </c>
      <c r="D73" s="34">
        <v>1695.1</v>
      </c>
      <c r="E73" s="48">
        <f t="shared" si="4"/>
        <v>1695.1</v>
      </c>
      <c r="F73" s="28"/>
      <c r="G73" s="44"/>
      <c r="H73" s="20"/>
      <c r="I73" s="56"/>
      <c r="J73" s="55"/>
    </row>
    <row r="74" spans="1:10" ht="15.75" x14ac:dyDescent="0.25">
      <c r="A74" s="18"/>
      <c r="B74" s="15" t="s">
        <v>12</v>
      </c>
      <c r="C74" s="29">
        <v>0</v>
      </c>
      <c r="D74" s="34">
        <v>0</v>
      </c>
      <c r="E74" s="48">
        <f t="shared" si="4"/>
        <v>0</v>
      </c>
      <c r="F74" s="28"/>
      <c r="G74" s="44"/>
      <c r="H74" s="20"/>
      <c r="I74" s="56"/>
      <c r="J74" s="55"/>
    </row>
    <row r="75" spans="1:10" ht="31.5" x14ac:dyDescent="0.25">
      <c r="A75" s="16"/>
      <c r="B75" s="17" t="s">
        <v>32</v>
      </c>
      <c r="C75" s="32">
        <f t="shared" ref="C75:G75" si="7">C76+C79+C82+C85+C88+C91+C94+C97+C100</f>
        <v>12043063.199999999</v>
      </c>
      <c r="D75" s="51">
        <f t="shared" si="7"/>
        <v>11656803.4</v>
      </c>
      <c r="E75" s="52">
        <f t="shared" si="7"/>
        <v>-386259.8</v>
      </c>
      <c r="F75" s="51">
        <f t="shared" si="7"/>
        <v>11656803.4</v>
      </c>
      <c r="G75" s="43">
        <f t="shared" si="7"/>
        <v>0</v>
      </c>
      <c r="H75" s="20"/>
      <c r="I75" s="57"/>
      <c r="J75" s="55"/>
    </row>
    <row r="76" spans="1:10" ht="15.75" x14ac:dyDescent="0.25">
      <c r="A76" s="18">
        <v>22</v>
      </c>
      <c r="B76" s="15" t="s">
        <v>33</v>
      </c>
      <c r="C76" s="29">
        <v>3712176</v>
      </c>
      <c r="D76" s="49">
        <v>1636716.4</v>
      </c>
      <c r="E76" s="48">
        <f t="shared" ref="E76:E122" si="8">D76-C76</f>
        <v>-2075459.6</v>
      </c>
      <c r="F76" s="29">
        <v>1636716.4</v>
      </c>
      <c r="G76" s="44">
        <f>F76-D76</f>
        <v>0</v>
      </c>
      <c r="H76" s="20"/>
      <c r="I76" s="56"/>
      <c r="J76" s="55"/>
    </row>
    <row r="77" spans="1:10" ht="15.75" x14ac:dyDescent="0.25">
      <c r="A77" s="18"/>
      <c r="B77" s="15" t="s">
        <v>11</v>
      </c>
      <c r="C77" s="29">
        <v>3712176</v>
      </c>
      <c r="D77" s="49">
        <v>1636716.4</v>
      </c>
      <c r="E77" s="48">
        <f t="shared" si="8"/>
        <v>-2075459.6</v>
      </c>
      <c r="F77" s="28"/>
      <c r="G77" s="44"/>
      <c r="H77" s="20"/>
      <c r="I77" s="58"/>
      <c r="J77" s="55"/>
    </row>
    <row r="78" spans="1:10" ht="15.75" x14ac:dyDescent="0.25">
      <c r="A78" s="18"/>
      <c r="B78" s="15" t="s">
        <v>12</v>
      </c>
      <c r="C78" s="29">
        <v>0</v>
      </c>
      <c r="D78" s="34">
        <v>0</v>
      </c>
      <c r="E78" s="48">
        <f t="shared" si="8"/>
        <v>0</v>
      </c>
      <c r="F78" s="28"/>
      <c r="G78" s="44"/>
      <c r="H78" s="20"/>
      <c r="I78" s="56"/>
      <c r="J78" s="55"/>
    </row>
    <row r="79" spans="1:10" ht="31.5" x14ac:dyDescent="0.25">
      <c r="A79" s="18">
        <v>23</v>
      </c>
      <c r="B79" s="15" t="s">
        <v>34</v>
      </c>
      <c r="C79" s="29">
        <v>277408.8</v>
      </c>
      <c r="D79" s="34">
        <v>564109.5</v>
      </c>
      <c r="E79" s="48">
        <f t="shared" si="8"/>
        <v>286700.7</v>
      </c>
      <c r="F79" s="29">
        <v>564109.5</v>
      </c>
      <c r="G79" s="44">
        <f>F79-D79</f>
        <v>0</v>
      </c>
      <c r="H79" s="20"/>
      <c r="I79" s="56"/>
      <c r="J79" s="55"/>
    </row>
    <row r="80" spans="1:10" ht="15.75" x14ac:dyDescent="0.25">
      <c r="A80" s="18"/>
      <c r="B80" s="15" t="s">
        <v>11</v>
      </c>
      <c r="C80" s="29">
        <v>142061.1</v>
      </c>
      <c r="D80" s="49">
        <v>190798.3</v>
      </c>
      <c r="E80" s="48">
        <f t="shared" si="8"/>
        <v>48737.2</v>
      </c>
      <c r="F80" s="28"/>
      <c r="G80" s="44"/>
      <c r="H80" s="20"/>
      <c r="I80" s="58"/>
      <c r="J80" s="55"/>
    </row>
    <row r="81" spans="1:10" ht="15.75" x14ac:dyDescent="0.25">
      <c r="A81" s="18"/>
      <c r="B81" s="15" t="s">
        <v>12</v>
      </c>
      <c r="C81" s="29">
        <v>135347.70000000001</v>
      </c>
      <c r="D81" s="49">
        <v>373311.2</v>
      </c>
      <c r="E81" s="48">
        <f t="shared" si="8"/>
        <v>237963.5</v>
      </c>
      <c r="F81" s="28"/>
      <c r="G81" s="44"/>
      <c r="H81" s="20"/>
      <c r="I81" s="58"/>
      <c r="J81" s="55"/>
    </row>
    <row r="82" spans="1:10" ht="47.25" x14ac:dyDescent="0.25">
      <c r="A82" s="18">
        <v>24</v>
      </c>
      <c r="B82" s="15" t="s">
        <v>35</v>
      </c>
      <c r="C82" s="29">
        <v>736167.1</v>
      </c>
      <c r="D82" s="34">
        <v>790445.5</v>
      </c>
      <c r="E82" s="48">
        <f t="shared" si="8"/>
        <v>54278.400000000001</v>
      </c>
      <c r="F82" s="29">
        <v>790445.5</v>
      </c>
      <c r="G82" s="44">
        <f>F82-D82</f>
        <v>0</v>
      </c>
      <c r="H82" s="20"/>
      <c r="I82" s="56"/>
      <c r="J82" s="55"/>
    </row>
    <row r="83" spans="1:10" ht="15.75" x14ac:dyDescent="0.25">
      <c r="A83" s="18"/>
      <c r="B83" s="15" t="s">
        <v>11</v>
      </c>
      <c r="C83" s="29">
        <v>736167.1</v>
      </c>
      <c r="D83" s="34">
        <v>790445.5</v>
      </c>
      <c r="E83" s="48">
        <f t="shared" si="8"/>
        <v>54278.400000000001</v>
      </c>
      <c r="F83" s="28"/>
      <c r="G83" s="44"/>
      <c r="H83" s="20"/>
      <c r="I83" s="56"/>
      <c r="J83" s="55"/>
    </row>
    <row r="84" spans="1:10" ht="15.75" x14ac:dyDescent="0.25">
      <c r="A84" s="18"/>
      <c r="B84" s="15" t="s">
        <v>12</v>
      </c>
      <c r="C84" s="29">
        <v>0</v>
      </c>
      <c r="D84" s="34">
        <v>0</v>
      </c>
      <c r="E84" s="48">
        <f t="shared" si="8"/>
        <v>0</v>
      </c>
      <c r="F84" s="28"/>
      <c r="G84" s="44"/>
      <c r="H84" s="20"/>
      <c r="I84" s="56"/>
      <c r="J84" s="55"/>
    </row>
    <row r="85" spans="1:10" ht="31.5" x14ac:dyDescent="0.25">
      <c r="A85" s="18">
        <v>25</v>
      </c>
      <c r="B85" s="15" t="s">
        <v>36</v>
      </c>
      <c r="C85" s="29">
        <v>5114445</v>
      </c>
      <c r="D85" s="34">
        <v>6093190.9000000004</v>
      </c>
      <c r="E85" s="48">
        <f t="shared" si="8"/>
        <v>978745.9</v>
      </c>
      <c r="F85" s="29">
        <v>6093190.9000000004</v>
      </c>
      <c r="G85" s="44">
        <f>F85-D85</f>
        <v>0</v>
      </c>
      <c r="H85" s="20"/>
      <c r="I85" s="56"/>
      <c r="J85" s="55"/>
    </row>
    <row r="86" spans="1:10" ht="15.75" x14ac:dyDescent="0.25">
      <c r="A86" s="18"/>
      <c r="B86" s="15" t="s">
        <v>11</v>
      </c>
      <c r="C86" s="29">
        <v>5064666.5999999996</v>
      </c>
      <c r="D86" s="34">
        <v>6033579.8650000002</v>
      </c>
      <c r="E86" s="48">
        <f t="shared" si="8"/>
        <v>968913.3</v>
      </c>
      <c r="F86" s="28"/>
      <c r="G86" s="44"/>
      <c r="H86" s="20"/>
      <c r="I86" s="56"/>
      <c r="J86" s="55"/>
    </row>
    <row r="87" spans="1:10" ht="15.75" x14ac:dyDescent="0.25">
      <c r="A87" s="18"/>
      <c r="B87" s="15" t="s">
        <v>12</v>
      </c>
      <c r="C87" s="29">
        <v>0</v>
      </c>
      <c r="D87" s="34">
        <v>59611</v>
      </c>
      <c r="E87" s="48">
        <f t="shared" si="8"/>
        <v>59611</v>
      </c>
      <c r="F87" s="28"/>
      <c r="G87" s="44"/>
      <c r="H87" s="20"/>
      <c r="I87" s="56"/>
      <c r="J87" s="55"/>
    </row>
    <row r="88" spans="1:10" ht="47.25" x14ac:dyDescent="0.25">
      <c r="A88" s="18">
        <v>26</v>
      </c>
      <c r="B88" s="15" t="s">
        <v>37</v>
      </c>
      <c r="C88" s="29">
        <v>927688.1</v>
      </c>
      <c r="D88" s="34">
        <v>1533658.5</v>
      </c>
      <c r="E88" s="48">
        <f t="shared" si="8"/>
        <v>605970.4</v>
      </c>
      <c r="F88" s="29">
        <v>1533658.5</v>
      </c>
      <c r="G88" s="44">
        <f>F88-D88</f>
        <v>0</v>
      </c>
      <c r="H88" s="20"/>
      <c r="I88" s="56"/>
      <c r="J88" s="55"/>
    </row>
    <row r="89" spans="1:10" ht="15.75" x14ac:dyDescent="0.25">
      <c r="A89" s="18"/>
      <c r="B89" s="15" t="s">
        <v>11</v>
      </c>
      <c r="C89" s="29">
        <v>927688.1</v>
      </c>
      <c r="D89" s="34">
        <v>897462.1</v>
      </c>
      <c r="E89" s="48">
        <f t="shared" si="8"/>
        <v>-30226</v>
      </c>
      <c r="F89" s="28"/>
      <c r="G89" s="44"/>
      <c r="H89" s="20"/>
      <c r="I89" s="56"/>
      <c r="J89" s="55"/>
    </row>
    <row r="90" spans="1:10" ht="15.75" x14ac:dyDescent="0.25">
      <c r="A90" s="18"/>
      <c r="B90" s="15" t="s">
        <v>12</v>
      </c>
      <c r="C90" s="29">
        <v>0</v>
      </c>
      <c r="D90" s="34">
        <v>636196.4</v>
      </c>
      <c r="E90" s="48">
        <f t="shared" si="8"/>
        <v>636196.4</v>
      </c>
      <c r="F90" s="28"/>
      <c r="G90" s="44"/>
      <c r="H90" s="20"/>
      <c r="I90" s="56"/>
      <c r="J90" s="55"/>
    </row>
    <row r="91" spans="1:10" ht="31.5" x14ac:dyDescent="0.25">
      <c r="A91" s="18">
        <v>27</v>
      </c>
      <c r="B91" s="15" t="s">
        <v>38</v>
      </c>
      <c r="C91" s="29">
        <v>187373.2</v>
      </c>
      <c r="D91" s="34">
        <v>143744.1</v>
      </c>
      <c r="E91" s="48">
        <f t="shared" si="8"/>
        <v>-43629.1</v>
      </c>
      <c r="F91" s="29">
        <v>143744.1</v>
      </c>
      <c r="G91" s="44">
        <f>F91-D91</f>
        <v>0</v>
      </c>
      <c r="H91" s="20"/>
      <c r="I91" s="56"/>
      <c r="J91" s="55"/>
    </row>
    <row r="92" spans="1:10" ht="15.75" x14ac:dyDescent="0.25">
      <c r="A92" s="18"/>
      <c r="B92" s="15" t="s">
        <v>11</v>
      </c>
      <c r="C92" s="29">
        <v>74377.5</v>
      </c>
      <c r="D92" s="34">
        <v>56345.2</v>
      </c>
      <c r="E92" s="48">
        <f t="shared" si="8"/>
        <v>-18032.3</v>
      </c>
      <c r="F92" s="28"/>
      <c r="G92" s="44"/>
      <c r="H92" s="20"/>
      <c r="I92" s="56"/>
      <c r="J92" s="55"/>
    </row>
    <row r="93" spans="1:10" ht="15.75" x14ac:dyDescent="0.25">
      <c r="A93" s="18"/>
      <c r="B93" s="15" t="s">
        <v>12</v>
      </c>
      <c r="C93" s="29">
        <v>112995.7</v>
      </c>
      <c r="D93" s="34">
        <v>87398.9</v>
      </c>
      <c r="E93" s="48">
        <f t="shared" si="8"/>
        <v>-25596.799999999999</v>
      </c>
      <c r="F93" s="28"/>
      <c r="G93" s="44"/>
      <c r="H93" s="20"/>
      <c r="I93" s="56"/>
      <c r="J93" s="55"/>
    </row>
    <row r="94" spans="1:10" ht="31.5" x14ac:dyDescent="0.25">
      <c r="A94" s="18">
        <v>28</v>
      </c>
      <c r="B94" s="15" t="s">
        <v>39</v>
      </c>
      <c r="C94" s="29">
        <v>394415.8</v>
      </c>
      <c r="D94" s="49">
        <v>545482.5</v>
      </c>
      <c r="E94" s="48">
        <f t="shared" si="8"/>
        <v>151066.70000000001</v>
      </c>
      <c r="F94" s="29">
        <v>545482.5</v>
      </c>
      <c r="G94" s="44">
        <f>F94-D94</f>
        <v>0</v>
      </c>
      <c r="H94" s="20"/>
      <c r="I94" s="56"/>
      <c r="J94" s="55"/>
    </row>
    <row r="95" spans="1:10" ht="15.75" x14ac:dyDescent="0.25">
      <c r="A95" s="18"/>
      <c r="B95" s="15" t="s">
        <v>11</v>
      </c>
      <c r="C95" s="29">
        <v>128192.5</v>
      </c>
      <c r="D95" s="34">
        <v>186497.9</v>
      </c>
      <c r="E95" s="48">
        <f t="shared" si="8"/>
        <v>58305.4</v>
      </c>
      <c r="F95" s="28"/>
      <c r="G95" s="44"/>
      <c r="H95" s="20"/>
      <c r="I95" s="56"/>
      <c r="J95" s="55"/>
    </row>
    <row r="96" spans="1:10" ht="15.75" x14ac:dyDescent="0.25">
      <c r="A96" s="18"/>
      <c r="B96" s="15" t="s">
        <v>12</v>
      </c>
      <c r="C96" s="29">
        <v>266223.3</v>
      </c>
      <c r="D96" s="34">
        <v>358984.6</v>
      </c>
      <c r="E96" s="48">
        <f t="shared" si="8"/>
        <v>92761.3</v>
      </c>
      <c r="F96" s="28"/>
      <c r="G96" s="44"/>
      <c r="H96" s="20"/>
      <c r="I96" s="56"/>
      <c r="J96" s="55"/>
    </row>
    <row r="97" spans="1:10" ht="31.5" x14ac:dyDescent="0.25">
      <c r="A97" s="18">
        <v>29</v>
      </c>
      <c r="B97" s="15" t="s">
        <v>40</v>
      </c>
      <c r="C97" s="29">
        <v>570885.4</v>
      </c>
      <c r="D97" s="34">
        <v>349396</v>
      </c>
      <c r="E97" s="48">
        <f t="shared" si="8"/>
        <v>-221489.4</v>
      </c>
      <c r="F97" s="29">
        <v>349395.97</v>
      </c>
      <c r="G97" s="44">
        <f>F97-D97</f>
        <v>0</v>
      </c>
      <c r="H97" s="20"/>
      <c r="I97" s="56"/>
      <c r="J97" s="55"/>
    </row>
    <row r="98" spans="1:10" ht="15.75" x14ac:dyDescent="0.25">
      <c r="A98" s="18"/>
      <c r="B98" s="15" t="s">
        <v>11</v>
      </c>
      <c r="C98" s="29">
        <v>570885.4</v>
      </c>
      <c r="D98" s="34">
        <v>349396</v>
      </c>
      <c r="E98" s="48">
        <f t="shared" si="8"/>
        <v>-221489.4</v>
      </c>
      <c r="F98" s="28"/>
      <c r="G98" s="44"/>
      <c r="H98" s="20"/>
      <c r="I98" s="56"/>
      <c r="J98" s="55"/>
    </row>
    <row r="99" spans="1:10" ht="15.75" x14ac:dyDescent="0.25">
      <c r="A99" s="18"/>
      <c r="B99" s="15" t="s">
        <v>12</v>
      </c>
      <c r="C99" s="29">
        <v>0</v>
      </c>
      <c r="D99" s="34">
        <v>0</v>
      </c>
      <c r="E99" s="48">
        <f t="shared" si="8"/>
        <v>0</v>
      </c>
      <c r="F99" s="28"/>
      <c r="G99" s="44"/>
      <c r="H99" s="20"/>
      <c r="I99" s="56"/>
      <c r="J99" s="55"/>
    </row>
    <row r="100" spans="1:10" s="36" customFormat="1" ht="31.5" x14ac:dyDescent="0.25">
      <c r="A100" s="18">
        <v>30</v>
      </c>
      <c r="B100" s="15" t="s">
        <v>58</v>
      </c>
      <c r="C100" s="29">
        <v>122503.8</v>
      </c>
      <c r="D100" s="34">
        <v>60</v>
      </c>
      <c r="E100" s="48">
        <f t="shared" si="8"/>
        <v>-122443.8</v>
      </c>
      <c r="F100" s="29">
        <v>60</v>
      </c>
      <c r="G100" s="44">
        <f t="shared" ref="G100" si="9">F100-D100</f>
        <v>0</v>
      </c>
      <c r="H100" s="20"/>
      <c r="I100" s="56"/>
      <c r="J100" s="60"/>
    </row>
    <row r="101" spans="1:10" ht="15.75" x14ac:dyDescent="0.25">
      <c r="A101" s="18"/>
      <c r="B101" s="15" t="s">
        <v>11</v>
      </c>
      <c r="C101" s="29">
        <v>37976.199999999997</v>
      </c>
      <c r="D101" s="34">
        <v>60</v>
      </c>
      <c r="E101" s="48">
        <f t="shared" si="8"/>
        <v>-37916.199999999997</v>
      </c>
      <c r="F101" s="28"/>
      <c r="G101" s="44"/>
      <c r="H101" s="20"/>
      <c r="I101" s="56"/>
      <c r="J101" s="55"/>
    </row>
    <row r="102" spans="1:10" ht="15.75" x14ac:dyDescent="0.25">
      <c r="A102" s="18"/>
      <c r="B102" s="15" t="s">
        <v>12</v>
      </c>
      <c r="C102" s="29">
        <v>84527.6</v>
      </c>
      <c r="D102" s="34">
        <v>0</v>
      </c>
      <c r="E102" s="48">
        <f t="shared" si="8"/>
        <v>-84527.6</v>
      </c>
      <c r="F102" s="28"/>
      <c r="G102" s="44"/>
      <c r="H102" s="20"/>
      <c r="I102" s="56"/>
      <c r="J102" s="55"/>
    </row>
    <row r="103" spans="1:10" ht="15.75" x14ac:dyDescent="0.25">
      <c r="A103" s="16"/>
      <c r="B103" s="17" t="s">
        <v>41</v>
      </c>
      <c r="C103" s="32">
        <f t="shared" ref="C103:F103" si="10">C104</f>
        <v>138604.1</v>
      </c>
      <c r="D103" s="51">
        <f t="shared" si="10"/>
        <v>192657.8</v>
      </c>
      <c r="E103" s="52">
        <f t="shared" si="10"/>
        <v>54053.7</v>
      </c>
      <c r="F103" s="51">
        <f t="shared" si="10"/>
        <v>192657.8</v>
      </c>
      <c r="G103" s="39">
        <f>F103-D103</f>
        <v>0</v>
      </c>
      <c r="H103" s="20"/>
      <c r="I103" s="57"/>
      <c r="J103" s="55"/>
    </row>
    <row r="104" spans="1:10" s="36" customFormat="1" ht="47.25" x14ac:dyDescent="0.25">
      <c r="A104" s="18">
        <v>31</v>
      </c>
      <c r="B104" s="15" t="s">
        <v>62</v>
      </c>
      <c r="C104" s="29">
        <v>138604.1</v>
      </c>
      <c r="D104" s="34">
        <v>192657.77799999999</v>
      </c>
      <c r="E104" s="48">
        <f t="shared" si="8"/>
        <v>54053.7</v>
      </c>
      <c r="F104" s="29">
        <v>192657.77799999999</v>
      </c>
      <c r="G104" s="44">
        <f>F104-D104</f>
        <v>0</v>
      </c>
      <c r="H104" s="20"/>
      <c r="I104" s="56"/>
      <c r="J104" s="60"/>
    </row>
    <row r="105" spans="1:10" ht="15.75" x14ac:dyDescent="0.25">
      <c r="A105" s="18"/>
      <c r="B105" s="15" t="s">
        <v>11</v>
      </c>
      <c r="C105" s="29">
        <v>138604.1</v>
      </c>
      <c r="D105" s="34">
        <v>183653.77799999999</v>
      </c>
      <c r="E105" s="48">
        <f t="shared" si="8"/>
        <v>45049.7</v>
      </c>
      <c r="F105" s="28"/>
      <c r="G105" s="44"/>
      <c r="H105" s="20"/>
      <c r="I105" s="56"/>
      <c r="J105" s="55"/>
    </row>
    <row r="106" spans="1:10" ht="15.75" x14ac:dyDescent="0.25">
      <c r="A106" s="18"/>
      <c r="B106" s="15" t="s">
        <v>12</v>
      </c>
      <c r="C106" s="29">
        <v>0</v>
      </c>
      <c r="D106" s="34">
        <v>9004</v>
      </c>
      <c r="E106" s="48">
        <f t="shared" si="8"/>
        <v>9004</v>
      </c>
      <c r="F106" s="28"/>
      <c r="G106" s="44"/>
      <c r="H106" s="20"/>
      <c r="I106" s="56"/>
      <c r="J106" s="55"/>
    </row>
    <row r="107" spans="1:10" ht="15.75" x14ac:dyDescent="0.25">
      <c r="A107" s="18"/>
      <c r="B107" s="15"/>
      <c r="C107" s="29"/>
      <c r="D107" s="29"/>
      <c r="E107" s="41"/>
      <c r="F107" s="28"/>
      <c r="G107" s="44"/>
      <c r="I107" s="55"/>
      <c r="J107" s="55"/>
    </row>
    <row r="108" spans="1:10" ht="31.5" x14ac:dyDescent="0.25">
      <c r="A108" s="13"/>
      <c r="B108" s="12" t="s">
        <v>42</v>
      </c>
      <c r="C108" s="33">
        <f>C109+C110+C111+C112+C113+C115+C114+C116+C117+C118+C119+C120+C121+C124+C122+C123</f>
        <v>0</v>
      </c>
      <c r="D108" s="33">
        <f t="shared" ref="D108:G108" si="11">D109+D110+D111+D112+D113+D115+D114+D116+D117+D118+D119+D120+D121+D124+D122+D123</f>
        <v>4234586</v>
      </c>
      <c r="E108" s="68">
        <f t="shared" si="11"/>
        <v>4234586</v>
      </c>
      <c r="F108" s="33">
        <f t="shared" si="11"/>
        <v>4234586</v>
      </c>
      <c r="G108" s="33">
        <f t="shared" si="11"/>
        <v>0</v>
      </c>
      <c r="I108" s="55"/>
      <c r="J108" s="55"/>
    </row>
    <row r="109" spans="1:10" ht="31.5" x14ac:dyDescent="0.25">
      <c r="A109" s="25">
        <v>1</v>
      </c>
      <c r="B109" s="23" t="s">
        <v>43</v>
      </c>
      <c r="C109" s="29">
        <v>0</v>
      </c>
      <c r="D109" s="29">
        <v>504494.5</v>
      </c>
      <c r="E109" s="41">
        <f t="shared" si="8"/>
        <v>504494.5</v>
      </c>
      <c r="F109" s="29">
        <v>504494.5</v>
      </c>
      <c r="G109" s="44">
        <f>F109-D109</f>
        <v>0</v>
      </c>
      <c r="I109" s="55"/>
      <c r="J109" s="55"/>
    </row>
    <row r="110" spans="1:10" ht="31.5" x14ac:dyDescent="0.25">
      <c r="A110" s="25">
        <v>2</v>
      </c>
      <c r="B110" s="23" t="s">
        <v>44</v>
      </c>
      <c r="C110" s="29">
        <v>0</v>
      </c>
      <c r="D110" s="29">
        <v>2993613.6889900002</v>
      </c>
      <c r="E110" s="41">
        <f t="shared" si="8"/>
        <v>2993613.7</v>
      </c>
      <c r="F110" s="29">
        <v>2993613.6889900002</v>
      </c>
      <c r="G110" s="44">
        <f t="shared" ref="G110:G122" si="12">F110-D110</f>
        <v>0</v>
      </c>
      <c r="I110" s="55"/>
      <c r="J110" s="55"/>
    </row>
    <row r="111" spans="1:10" ht="15.75" x14ac:dyDescent="0.25">
      <c r="A111" s="25">
        <v>3</v>
      </c>
      <c r="B111" s="23" t="s">
        <v>45</v>
      </c>
      <c r="C111" s="29">
        <v>0</v>
      </c>
      <c r="D111" s="29">
        <v>13737.5</v>
      </c>
      <c r="E111" s="41">
        <f t="shared" si="8"/>
        <v>13737.5</v>
      </c>
      <c r="F111" s="29">
        <v>13737.5</v>
      </c>
      <c r="G111" s="44">
        <f t="shared" si="12"/>
        <v>0</v>
      </c>
      <c r="I111" s="55"/>
      <c r="J111" s="55"/>
    </row>
    <row r="112" spans="1:10" ht="63" x14ac:dyDescent="0.25">
      <c r="A112" s="25">
        <v>4</v>
      </c>
      <c r="B112" s="23" t="s">
        <v>46</v>
      </c>
      <c r="C112" s="29">
        <v>0</v>
      </c>
      <c r="D112" s="29">
        <v>22877</v>
      </c>
      <c r="E112" s="41">
        <f t="shared" si="8"/>
        <v>22877</v>
      </c>
      <c r="F112" s="29">
        <v>22877</v>
      </c>
      <c r="G112" s="44">
        <f t="shared" si="12"/>
        <v>0</v>
      </c>
      <c r="I112" s="55"/>
      <c r="J112" s="55"/>
    </row>
    <row r="113" spans="1:7" ht="31.5" x14ac:dyDescent="0.25">
      <c r="A113" s="25">
        <v>5</v>
      </c>
      <c r="B113" s="23" t="s">
        <v>47</v>
      </c>
      <c r="C113" s="29">
        <v>0</v>
      </c>
      <c r="D113" s="29">
        <v>2000</v>
      </c>
      <c r="E113" s="41">
        <f t="shared" si="8"/>
        <v>2000</v>
      </c>
      <c r="F113" s="29">
        <v>2000</v>
      </c>
      <c r="G113" s="44">
        <f t="shared" si="12"/>
        <v>0</v>
      </c>
    </row>
    <row r="114" spans="1:7" ht="15.75" x14ac:dyDescent="0.25">
      <c r="A114" s="25">
        <v>6</v>
      </c>
      <c r="B114" s="23" t="s">
        <v>48</v>
      </c>
      <c r="C114" s="29">
        <v>0</v>
      </c>
      <c r="D114" s="29">
        <v>10007.1</v>
      </c>
      <c r="E114" s="41">
        <f t="shared" si="8"/>
        <v>10007.1</v>
      </c>
      <c r="F114" s="29">
        <v>10007.1</v>
      </c>
      <c r="G114" s="44">
        <f t="shared" si="12"/>
        <v>0</v>
      </c>
    </row>
    <row r="115" spans="1:7" ht="31.5" x14ac:dyDescent="0.25">
      <c r="A115" s="25">
        <v>7</v>
      </c>
      <c r="B115" s="23" t="s">
        <v>49</v>
      </c>
      <c r="C115" s="29">
        <v>0</v>
      </c>
      <c r="D115" s="34">
        <v>210279.4</v>
      </c>
      <c r="E115" s="41">
        <f t="shared" si="8"/>
        <v>210279.4</v>
      </c>
      <c r="F115" s="29">
        <v>210279.4</v>
      </c>
      <c r="G115" s="44">
        <f t="shared" si="12"/>
        <v>0</v>
      </c>
    </row>
    <row r="116" spans="1:7" ht="78.75" x14ac:dyDescent="0.25">
      <c r="A116" s="25">
        <v>8</v>
      </c>
      <c r="B116" s="23" t="s">
        <v>50</v>
      </c>
      <c r="C116" s="29">
        <v>0</v>
      </c>
      <c r="D116" s="29">
        <v>244517.4</v>
      </c>
      <c r="E116" s="41">
        <f t="shared" si="8"/>
        <v>244517.4</v>
      </c>
      <c r="F116" s="29">
        <v>244517.4</v>
      </c>
      <c r="G116" s="44">
        <f t="shared" si="12"/>
        <v>0</v>
      </c>
    </row>
    <row r="117" spans="1:7" ht="31.5" x14ac:dyDescent="0.25">
      <c r="A117" s="25">
        <v>9</v>
      </c>
      <c r="B117" s="23" t="s">
        <v>51</v>
      </c>
      <c r="C117" s="29">
        <v>0</v>
      </c>
      <c r="D117" s="29">
        <v>64915.3</v>
      </c>
      <c r="E117" s="41">
        <f t="shared" si="8"/>
        <v>64915.3</v>
      </c>
      <c r="F117" s="29">
        <v>64915.3</v>
      </c>
      <c r="G117" s="44">
        <f t="shared" si="12"/>
        <v>0</v>
      </c>
    </row>
    <row r="118" spans="1:7" ht="31.5" x14ac:dyDescent="0.25">
      <c r="A118" s="25">
        <v>10</v>
      </c>
      <c r="B118" s="65" t="s">
        <v>52</v>
      </c>
      <c r="C118" s="29">
        <v>0</v>
      </c>
      <c r="D118" s="29">
        <v>25260</v>
      </c>
      <c r="E118" s="41">
        <f t="shared" si="8"/>
        <v>25260</v>
      </c>
      <c r="F118" s="29">
        <v>25260</v>
      </c>
      <c r="G118" s="44">
        <f t="shared" si="12"/>
        <v>0</v>
      </c>
    </row>
    <row r="119" spans="1:7" ht="47.25" x14ac:dyDescent="0.25">
      <c r="A119" s="25">
        <v>11</v>
      </c>
      <c r="B119" s="23" t="s">
        <v>53</v>
      </c>
      <c r="C119" s="29">
        <v>0</v>
      </c>
      <c r="D119" s="29">
        <v>1000</v>
      </c>
      <c r="E119" s="41">
        <f t="shared" si="8"/>
        <v>1000</v>
      </c>
      <c r="F119" s="29">
        <v>1000</v>
      </c>
      <c r="G119" s="44">
        <f t="shared" si="12"/>
        <v>0</v>
      </c>
    </row>
    <row r="120" spans="1:7" ht="31.5" x14ac:dyDescent="0.25">
      <c r="A120" s="25">
        <v>12</v>
      </c>
      <c r="B120" s="23" t="s">
        <v>54</v>
      </c>
      <c r="C120" s="29">
        <v>0</v>
      </c>
      <c r="D120" s="29">
        <v>89440.1</v>
      </c>
      <c r="E120" s="41">
        <f t="shared" si="8"/>
        <v>89440.1</v>
      </c>
      <c r="F120" s="29">
        <v>89440.1</v>
      </c>
      <c r="G120" s="44">
        <f t="shared" si="12"/>
        <v>0</v>
      </c>
    </row>
    <row r="121" spans="1:7" ht="47.25" x14ac:dyDescent="0.25">
      <c r="A121" s="25">
        <v>13</v>
      </c>
      <c r="B121" s="23" t="s">
        <v>55</v>
      </c>
      <c r="C121" s="29">
        <v>0</v>
      </c>
      <c r="D121" s="29">
        <v>1000</v>
      </c>
      <c r="E121" s="41">
        <f t="shared" si="8"/>
        <v>1000</v>
      </c>
      <c r="F121" s="29">
        <v>1000</v>
      </c>
      <c r="G121" s="44">
        <f t="shared" si="12"/>
        <v>0</v>
      </c>
    </row>
    <row r="122" spans="1:7" ht="31.5" x14ac:dyDescent="0.25">
      <c r="A122" s="25">
        <v>14</v>
      </c>
      <c r="B122" s="24" t="s">
        <v>63</v>
      </c>
      <c r="C122" s="29">
        <v>0</v>
      </c>
      <c r="D122" s="29">
        <v>16744</v>
      </c>
      <c r="E122" s="41">
        <f t="shared" si="8"/>
        <v>16744</v>
      </c>
      <c r="F122" s="29">
        <v>16744</v>
      </c>
      <c r="G122" s="44">
        <f t="shared" si="12"/>
        <v>0</v>
      </c>
    </row>
    <row r="123" spans="1:7" ht="31.5" x14ac:dyDescent="0.25">
      <c r="A123" s="25">
        <v>15</v>
      </c>
      <c r="B123" s="24" t="s">
        <v>64</v>
      </c>
      <c r="C123" s="29">
        <v>0</v>
      </c>
      <c r="D123" s="29">
        <v>22200</v>
      </c>
      <c r="E123" s="41">
        <f>D123-C123</f>
        <v>22200</v>
      </c>
      <c r="F123" s="29">
        <v>22200</v>
      </c>
      <c r="G123" s="44">
        <f>F123-D123</f>
        <v>0</v>
      </c>
    </row>
    <row r="124" spans="1:7" ht="31.5" x14ac:dyDescent="0.25">
      <c r="A124" s="25">
        <v>16</v>
      </c>
      <c r="B124" s="23" t="s">
        <v>56</v>
      </c>
      <c r="C124" s="29">
        <v>0</v>
      </c>
      <c r="D124" s="29">
        <v>12500</v>
      </c>
      <c r="E124" s="41">
        <f>D124-C124</f>
        <v>12500</v>
      </c>
      <c r="F124" s="29">
        <v>12500</v>
      </c>
      <c r="G124" s="44">
        <f>F124-D124</f>
        <v>0</v>
      </c>
    </row>
    <row r="125" spans="1:7" ht="63" x14ac:dyDescent="0.25">
      <c r="A125" s="18"/>
      <c r="B125" s="19" t="s">
        <v>70</v>
      </c>
      <c r="C125" s="35">
        <v>0</v>
      </c>
      <c r="D125" s="35">
        <v>5000</v>
      </c>
      <c r="E125" s="40">
        <f>D125-C125</f>
        <v>5000</v>
      </c>
      <c r="F125" s="30">
        <v>5000</v>
      </c>
      <c r="G125" s="39">
        <f>F125-D125</f>
        <v>0</v>
      </c>
    </row>
    <row r="126" spans="1:7" ht="37.5" customHeight="1" x14ac:dyDescent="0.25">
      <c r="A126" s="71" t="s">
        <v>72</v>
      </c>
      <c r="B126" s="71"/>
      <c r="C126" s="71"/>
      <c r="D126" s="71"/>
      <c r="E126" s="71"/>
      <c r="F126" s="71"/>
      <c r="G126" s="71"/>
    </row>
  </sheetData>
  <mergeCells count="3">
    <mergeCell ref="D1:G1"/>
    <mergeCell ref="A2:G2"/>
    <mergeCell ref="A126:G126"/>
  </mergeCells>
  <printOptions horizontalCentered="1"/>
  <pageMargins left="0.78740157480314965" right="0.39370078740157483" top="0.39370078740157483" bottom="0.39370078740157483" header="0" footer="0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10 21</vt:lpstr>
      <vt:lpstr>Приложение 11 22</vt:lpstr>
      <vt:lpstr>Приложение 12 23</vt:lpstr>
      <vt:lpstr>'Приложение 10 21'!Заголовки_для_печати</vt:lpstr>
      <vt:lpstr>'Приложение 11 22'!Заголовки_для_печати</vt:lpstr>
      <vt:lpstr>'Приложение 12 23'!Заголовки_для_печати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2020-11-11T11:21:37Z</cp:lastPrinted>
  <dcterms:created xsi:type="dcterms:W3CDTF">2019-10-23T13:21:38Z</dcterms:created>
  <dcterms:modified xsi:type="dcterms:W3CDTF">2020-11-11T11:21:41Z</dcterms:modified>
</cp:coreProperties>
</file>