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Документы\Отдел АиИР\-=Для зап=-\07-05 ЭАР\ПРОЕКТЫ ОБ\ПРОЕКТ ОБ 2021\Приложени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Лист1!$A$6:$L$81</definedName>
    <definedName name="_xlnm.Print_Titles" localSheetId="0">Лист1!$4:$6</definedName>
  </definedNames>
  <calcPr calcId="162913" fullPrecision="0"/>
</workbook>
</file>

<file path=xl/calcChain.xml><?xml version="1.0" encoding="utf-8"?>
<calcChain xmlns="http://schemas.openxmlformats.org/spreadsheetml/2006/main">
  <c r="K77" i="1" l="1"/>
  <c r="I77" i="1"/>
  <c r="K75" i="1"/>
  <c r="I75" i="1"/>
  <c r="K71" i="1"/>
  <c r="I71" i="1"/>
  <c r="K66" i="1"/>
  <c r="I66" i="1"/>
  <c r="K60" i="1"/>
  <c r="I60" i="1"/>
  <c r="K53" i="1"/>
  <c r="I53" i="1"/>
  <c r="K50" i="1"/>
  <c r="I50" i="1"/>
  <c r="K42" i="1"/>
  <c r="I42" i="1"/>
  <c r="K39" i="1"/>
  <c r="I39" i="1"/>
  <c r="K34" i="1"/>
  <c r="I34" i="1"/>
  <c r="K24" i="1"/>
  <c r="I24" i="1"/>
  <c r="K19" i="1"/>
  <c r="I19" i="1"/>
  <c r="E81" i="1" l="1"/>
  <c r="G77" i="1" l="1"/>
  <c r="G75" i="1"/>
  <c r="G71" i="1"/>
  <c r="G66" i="1"/>
  <c r="G60" i="1"/>
  <c r="G53" i="1"/>
  <c r="G50" i="1"/>
  <c r="J50" i="1" s="1"/>
  <c r="G42" i="1"/>
  <c r="G39" i="1"/>
  <c r="G34" i="1"/>
  <c r="G24" i="1"/>
  <c r="G19" i="1"/>
  <c r="G17" i="1"/>
  <c r="G7" i="1"/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7" i="1"/>
  <c r="F8" i="1"/>
  <c r="F9" i="1"/>
  <c r="F10" i="1"/>
  <c r="F11" i="1"/>
  <c r="F12" i="1"/>
  <c r="F13" i="1"/>
  <c r="F14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7" i="1"/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7" i="1"/>
  <c r="G81" i="1"/>
  <c r="I81" i="1"/>
  <c r="K81" i="1"/>
  <c r="L81" i="1" l="1"/>
  <c r="J81" i="1"/>
  <c r="H81" i="1" l="1"/>
  <c r="F81" i="1" l="1"/>
</calcChain>
</file>

<file path=xl/sharedStrings.xml><?xml version="1.0" encoding="utf-8"?>
<sst xmlns="http://schemas.openxmlformats.org/spreadsheetml/2006/main" count="170" uniqueCount="165">
  <si>
    <t>(тыс. руб.)</t>
  </si>
  <si>
    <t>Код и наименование</t>
  </si>
  <si>
    <t>2020 год</t>
  </si>
  <si>
    <t>2021 год</t>
  </si>
  <si>
    <t>Проект областного бюджета</t>
  </si>
  <si>
    <t>Темп роста к предыдущему году, %</t>
  </si>
  <si>
    <t>А</t>
  </si>
  <si>
    <t>% исполнения</t>
  </si>
  <si>
    <t>Отчет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</si>
  <si>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</si>
  <si>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</si>
  <si>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</si>
  <si>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</si>
  <si>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</si>
  <si>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</si>
  <si>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</si>
  <si>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Фундаментальные исследования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</si>
  <si>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</si>
  <si>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</si>
  <si>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</si>
  <si>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</si>
  <si>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</si>
  <si>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</si>
  <si>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</si>
  <si>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</si>
  <si>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</si>
  <si>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</si>
  <si>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</si>
  <si>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</si>
  <si>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</si>
  <si>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</si>
  <si>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</si>
  <si>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</si>
  <si>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</si>
  <si>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</si>
  <si>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</si>
  <si>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</si>
  <si>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</si>
  <si>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</si>
  <si>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</si>
  <si>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</si>
  <si>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</si>
  <si>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</si>
  <si>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</si>
  <si>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</si>
  <si>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</si>
  <si>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</si>
  <si>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</si>
  <si>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</si>
  <si>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</si>
  <si>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</si>
  <si>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</si>
  <si>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</si>
  <si>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</si>
  <si>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</si>
  <si>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</si>
  <si>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</si>
  <si>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</si>
  <si>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</si>
  <si>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</si>
  <si>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</si>
  <si>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</si>
  <si>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</si>
  <si>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</si>
  <si>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</si>
  <si>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</si>
  <si>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</si>
  <si>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</si>
  <si>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</si>
  <si>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</si>
  <si>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</si>
  <si>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</si>
  <si>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</si>
  <si>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</si>
  <si>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</si>
  <si>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</si>
  <si>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</si>
  <si>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</si>
  <si>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</si>
  <si>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</si>
  <si>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</si>
  <si>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</si>
  <si>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</si>
  <si>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Итого</t>
  </si>
  <si>
    <t>2022 год</t>
  </si>
  <si>
    <t>-</t>
  </si>
  <si>
    <t>2019 год</t>
  </si>
  <si>
    <t>0100</t>
  </si>
  <si>
    <t>0102</t>
  </si>
  <si>
    <t>0103</t>
  </si>
  <si>
    <t>0104</t>
  </si>
  <si>
    <t>0105</t>
  </si>
  <si>
    <t>0106</t>
  </si>
  <si>
    <t>0107</t>
  </si>
  <si>
    <t>0110</t>
  </si>
  <si>
    <t>0111</t>
  </si>
  <si>
    <t>0113</t>
  </si>
  <si>
    <t>0200</t>
  </si>
  <si>
    <t>0203</t>
  </si>
  <si>
    <t>0300</t>
  </si>
  <si>
    <t>0304</t>
  </si>
  <si>
    <t>0309</t>
  </si>
  <si>
    <t>0310</t>
  </si>
  <si>
    <t>0314</t>
  </si>
  <si>
    <t>0400</t>
  </si>
  <si>
    <t>0401</t>
  </si>
  <si>
    <t>0404</t>
  </si>
  <si>
    <t>0405</t>
  </si>
  <si>
    <t>0406</t>
  </si>
  <si>
    <t>0407</t>
  </si>
  <si>
    <t>0408</t>
  </si>
  <si>
    <t>0409</t>
  </si>
  <si>
    <t>0410</t>
  </si>
  <si>
    <t>0412</t>
  </si>
  <si>
    <t>0500</t>
  </si>
  <si>
    <t>0501</t>
  </si>
  <si>
    <t>0502</t>
  </si>
  <si>
    <t>0503</t>
  </si>
  <si>
    <t>0505</t>
  </si>
  <si>
    <t>0600</t>
  </si>
  <si>
    <t>0603</t>
  </si>
  <si>
    <t>0605</t>
  </si>
  <si>
    <t>0700</t>
  </si>
  <si>
    <t>0701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</si>
  <si>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</si>
  <si>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</si>
  <si>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</si>
  <si>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</si>
  <si>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</si>
  <si>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</si>
  <si>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</si>
  <si>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</si>
  <si>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</si>
  <si>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0900</t>
  </si>
  <si>
    <t>0901</t>
  </si>
  <si>
    <t>0902</t>
  </si>
  <si>
    <t>0904</t>
  </si>
  <si>
    <t>0905</t>
  </si>
  <si>
    <t>0906</t>
  </si>
  <si>
    <t>0909</t>
  </si>
  <si>
    <t>1000</t>
  </si>
  <si>
    <t>1001</t>
  </si>
  <si>
    <t>1002</t>
  </si>
  <si>
    <t>1003</t>
  </si>
  <si>
    <t>1004</t>
  </si>
  <si>
    <t>1006</t>
  </si>
  <si>
    <t>1100</t>
  </si>
  <si>
    <t>1101</t>
  </si>
  <si>
    <t>1102</t>
  </si>
  <si>
    <t>1103</t>
  </si>
  <si>
    <t>1105</t>
  </si>
  <si>
    <t>1200</t>
  </si>
  <si>
    <t>1201</t>
  </si>
  <si>
    <t>1202</t>
  </si>
  <si>
    <t>1204</t>
  </si>
  <si>
    <t>1300</t>
  </si>
  <si>
    <t>1301</t>
  </si>
  <si>
    <t>1400</t>
  </si>
  <si>
    <t>1401</t>
  </si>
  <si>
    <t>1402</t>
  </si>
  <si>
    <t>1403</t>
  </si>
  <si>
    <t>Закон Калужской области
№ 535-ОЗ</t>
  </si>
  <si>
    <t>Бюджетные ассигнования областного бюджета по разделам и подразделам классификации расходов бюджета на 2019-2023 годы</t>
  </si>
  <si>
    <t>Приложение 3 к заключению на проект закона Калужской области "Об областном бюджете на 2021 год и на плановый период 2022 и 2023 годов"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</si>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</sst>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_-* #,##0.00&quot;р.&quot;_-;\-* #,##0.00&quot;р.&quot;_-;_-* &quot;-&quot;??&quot;р.&quot;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2"/>
    </font>
    <font>
      <sz val="12"/>
      <color rgb="FF000000"/>
      <name val="Times New Roman"/>
      <family val="2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2" fillId="0" borderId="0">
      <alignment vertical="top" wrapText="1"/>
    </xf>
    <xf numFmtId="4" fontId="7" fillId="2" borderId="4">
      <alignment horizontal="right" vertical="center" shrinkToFit="1"/>
    </xf>
    <xf numFmtId="4" fontId="8" fillId="2" borderId="4">
      <alignment horizontal="right" vertical="center" shrinkToFit="1"/>
    </xf>
    <xf numFmtId="0" fontId="14" fillId="0" borderId="0"/>
    <xf numFmtId="0" fontId="5" fillId="0" borderId="5">
      <alignment horizontal="center" vertical="center" wrapText="1"/>
    </xf>
    <xf numFmtId="0" fontId="3" fillId="0" borderId="4">
      <alignment horizontal="center" vertical="center" shrinkToFit="1"/>
    </xf>
    <xf numFmtId="0" fontId="5" fillId="0" borderId="4">
      <alignment horizontal="left" vertical="center" wrapText="1"/>
    </xf>
    <xf numFmtId="0" fontId="5" fillId="0" borderId="4">
      <alignment horizontal="center" vertical="center" wrapText="1"/>
    </xf>
    <xf numFmtId="0" fontId="3" fillId="0" borderId="4">
      <alignment horizontal="left" vertical="center" wrapText="1"/>
    </xf>
    <xf numFmtId="0" fontId="3" fillId="0" borderId="4">
      <alignment horizontal="center" vertical="center" wrapText="1"/>
    </xf>
    <xf numFmtId="4" fontId="5" fillId="0" borderId="4">
      <alignment horizontal="right" vertical="center" shrinkToFit="1"/>
    </xf>
    <xf numFmtId="4" fontId="3" fillId="0" borderId="4">
      <alignment horizontal="right" vertical="center" shrinkToFit="1"/>
    </xf>
    <xf numFmtId="0" fontId="5" fillId="0" borderId="6">
      <alignment horizontal="left"/>
    </xf>
    <xf numFmtId="4" fontId="5" fillId="0" borderId="4">
      <alignment horizontal="right" vertical="top" shrinkToFit="1"/>
    </xf>
    <xf numFmtId="166" fontId="15" fillId="0" borderId="0">
      <alignment vertical="top" wrapText="1"/>
    </xf>
    <xf numFmtId="166" fontId="2" fillId="0" borderId="0">
      <alignment vertical="top" wrapText="1"/>
    </xf>
  </cellStyleXfs>
  <cellXfs count="30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10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0" fontId="13" fillId="0" borderId="0" xfId="0" applyFont="1" applyFill="1" applyAlignment="1">
      <alignment horizontal="right" vertical="center"/>
    </xf>
    <xf numFmtId="0" fontId="11" fillId="0" borderId="0" xfId="0" applyFont="1" applyFill="1"/>
    <xf numFmtId="0" fontId="10" fillId="0" borderId="0" xfId="0" applyFont="1" applyFill="1" applyBorder="1"/>
    <xf numFmtId="164" fontId="10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164" fontId="3" fillId="2" borderId="1" xfId="3" applyNumberFormat="1" applyFont="1" applyBorder="1" applyAlignment="1" applyProtection="1">
      <alignment horizontal="right" vertical="center" shrinkToFit="1"/>
    </xf>
    <xf numFmtId="4" fontId="1" fillId="0" borderId="0" xfId="0" applyNumberFormat="1" applyFont="1" applyFill="1"/>
    <xf numFmtId="164" fontId="5" fillId="0" borderId="1" xfId="11" applyNumberFormat="1" applyFont="1" applyBorder="1" applyAlignment="1" applyProtection="1">
      <alignment horizontal="right" vertical="center" shrinkToFit="1"/>
    </xf>
    <xf numFmtId="165" fontId="10" fillId="0" borderId="1" xfId="4" applyNumberFormat="1" applyFont="1" applyBorder="1" applyAlignment="1">
      <alignment vertical="center"/>
    </xf>
    <xf numFmtId="164" fontId="3" fillId="0" borderId="1" xfId="12" applyNumberFormat="1" applyFont="1" applyBorder="1" applyAlignment="1" applyProtection="1">
      <alignment horizontal="right" vertical="center" shrinkToFit="1"/>
    </xf>
    <xf numFmtId="165" fontId="9" fillId="0" borderId="1" xfId="4" applyNumberFormat="1" applyFont="1" applyBorder="1" applyAlignment="1">
      <alignment vertical="center"/>
    </xf>
    <xf numFmtId="164" fontId="5" fillId="0" borderId="1" xfId="14" applyNumberFormat="1" applyFont="1" applyBorder="1" applyAlignment="1" applyProtection="1">
      <alignment horizontal="right" vertical="center" shrinkToFit="1"/>
    </xf>
    <xf numFmtId="0" fontId="5" fillId="0" borderId="1" xfId="1" applyFont="1" applyFill="1" applyBorder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justify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</cellXfs>
  <cellStyles count="17">
    <cellStyle name="xl22" xfId="5"/>
    <cellStyle name="xl23" xfId="6"/>
    <cellStyle name="xl25" xfId="7"/>
    <cellStyle name="xl27" xfId="9"/>
    <cellStyle name="xl28" xfId="13"/>
    <cellStyle name="xl31" xfId="8"/>
    <cellStyle name="xl33" xfId="10"/>
    <cellStyle name="xl38" xfId="2"/>
    <cellStyle name="xl39" xfId="3"/>
    <cellStyle name="xl39 2" xfId="11"/>
    <cellStyle name="xl40" xfId="12"/>
    <cellStyle name="xl41" xfId="14"/>
    <cellStyle name="Обычный" xfId="0" builtinId="0"/>
    <cellStyle name="Обычный 2" xfId="1"/>
    <cellStyle name="Обычный 2 2" xfId="16"/>
    <cellStyle name="Обычный 3" xfId="4"/>
    <cellStyle name="Обычный 4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2"/>
  <sheetViews>
    <sheetView tabSelected="1" zoomScale="70" zoomScaleNormal="70" workbookViewId="0"/>
  </sheetViews>
  <sheetFormatPr defaultRowHeight="15" x14ac:dyDescent="0.25"/>
  <cols>
    <col min="1" max="1" width="7" customWidth="1"/>
    <col min="2" max="2" width="84.140625" customWidth="1"/>
    <col min="3" max="3" width="14.42578125" customWidth="1"/>
    <col min="4" max="4" width="14.7109375" customWidth="1"/>
    <col min="5" max="5" width="14.5703125" customWidth="1"/>
    <col min="6" max="12" width="16.7109375" customWidth="1"/>
    <col min="14" max="14" width="15.7109375" bestFit="1" customWidth="1"/>
    <col min="15" max="15" width="17.7109375" customWidth="1"/>
  </cols>
  <sheetData>
    <row r="1" spans="1:15" s="7" customFormat="1" ht="75" customHeight="1" x14ac:dyDescent="0.25">
      <c r="A1" s="1"/>
      <c r="B1" s="1"/>
      <c r="C1" s="1"/>
      <c r="D1" s="1"/>
      <c r="G1" s="1"/>
      <c r="J1" s="27" t="s">
        <v>163</v>
      </c>
      <c r="K1" s="27"/>
      <c r="L1" s="27"/>
    </row>
    <row r="2" spans="1:15" s="7" customFormat="1" ht="18.75" customHeight="1" x14ac:dyDescent="0.25">
      <c r="A2" s="24" t="s">
        <v>162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5" s="7" customFormat="1" ht="15.75" customHeight="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5" s="7" customFormat="1" ht="15.75" x14ac:dyDescent="0.25">
      <c r="A4" s="26" t="s">
        <v>1</v>
      </c>
      <c r="B4" s="26"/>
      <c r="C4" s="28" t="s">
        <v>86</v>
      </c>
      <c r="D4" s="29"/>
      <c r="E4" s="28" t="s">
        <v>2</v>
      </c>
      <c r="F4" s="29"/>
      <c r="G4" s="26" t="s">
        <v>3</v>
      </c>
      <c r="H4" s="26"/>
      <c r="I4" s="26" t="s">
        <v>84</v>
      </c>
      <c r="J4" s="26"/>
      <c r="K4" s="26" t="s">
        <v>164</v>
      </c>
      <c r="L4" s="26"/>
    </row>
    <row r="5" spans="1:15" s="7" customFormat="1" ht="63.75" customHeight="1" x14ac:dyDescent="0.25">
      <c r="A5" s="26"/>
      <c r="B5" s="26"/>
      <c r="C5" s="2" t="s">
        <v>8</v>
      </c>
      <c r="D5" s="2" t="s">
        <v>7</v>
      </c>
      <c r="E5" s="2" t="s">
        <v>161</v>
      </c>
      <c r="F5" s="2" t="s">
        <v>5</v>
      </c>
      <c r="G5" s="2" t="s">
        <v>4</v>
      </c>
      <c r="H5" s="2" t="s">
        <v>5</v>
      </c>
      <c r="I5" s="2" t="s">
        <v>4</v>
      </c>
      <c r="J5" s="2" t="s">
        <v>5</v>
      </c>
      <c r="K5" s="2" t="s">
        <v>4</v>
      </c>
      <c r="L5" s="2" t="s">
        <v>5</v>
      </c>
    </row>
    <row r="6" spans="1:15" s="7" customFormat="1" ht="15.75" x14ac:dyDescent="0.25">
      <c r="A6" s="2" t="s">
        <v>6</v>
      </c>
      <c r="B6" s="2">
        <v>1</v>
      </c>
      <c r="C6" s="2">
        <v>2</v>
      </c>
      <c r="D6" s="2">
        <v>3</v>
      </c>
      <c r="E6" s="2">
        <v>4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</row>
    <row r="7" spans="1:15" s="10" customFormat="1" ht="15.75" x14ac:dyDescent="0.25">
      <c r="A7" s="3" t="s">
        <v>87</v>
      </c>
      <c r="B7" s="5" t="s">
        <v>9</v>
      </c>
      <c r="C7" s="18">
        <v>1552907.5712300001</v>
      </c>
      <c r="D7" s="19">
        <v>44.341023094467211</v>
      </c>
      <c r="E7" s="14">
        <v>5242657.3</v>
      </c>
      <c r="F7" s="8">
        <f>E7/C7*100</f>
        <v>337.6</v>
      </c>
      <c r="G7" s="8">
        <f>SUM(G8:G16)</f>
        <v>4426419.5999999996</v>
      </c>
      <c r="H7" s="8">
        <f>G7/E7*100</f>
        <v>84.4</v>
      </c>
      <c r="I7" s="8">
        <v>4441991.9000000004</v>
      </c>
      <c r="J7" s="8">
        <f>I7/G7*100</f>
        <v>100.4</v>
      </c>
      <c r="K7" s="8">
        <v>5537144.5</v>
      </c>
      <c r="L7" s="8">
        <f>K7/I7*100</f>
        <v>124.7</v>
      </c>
      <c r="N7" s="17"/>
      <c r="O7" s="17"/>
    </row>
    <row r="8" spans="1:15" s="7" customFormat="1" ht="25.5" x14ac:dyDescent="0.25">
      <c r="A8" s="4" t="s">
        <v>88</v>
      </c>
      <c r="B8" s="6" t="s">
        <v>10</v>
      </c>
      <c r="C8" s="20">
        <v>5181.8160499999994</v>
      </c>
      <c r="D8" s="21">
        <v>81.762291602894436</v>
      </c>
      <c r="E8" s="16">
        <v>5243.2</v>
      </c>
      <c r="F8" s="9">
        <f t="shared" ref="F8:F71" si="0">E8/C8*100</f>
        <v>101.2</v>
      </c>
      <c r="G8" s="9">
        <v>5345.6</v>
      </c>
      <c r="H8" s="9">
        <f t="shared" ref="H8:H71" si="1">G8/E8*100</f>
        <v>102</v>
      </c>
      <c r="I8" s="9">
        <v>5345.6</v>
      </c>
      <c r="J8" s="9">
        <f t="shared" ref="J8:J71" si="2">I8/G8*100</f>
        <v>100</v>
      </c>
      <c r="K8" s="9">
        <v>5345.6</v>
      </c>
      <c r="L8" s="9">
        <f t="shared" ref="L8:L71" si="3">K8/I8*100</f>
        <v>100</v>
      </c>
      <c r="N8"/>
      <c r="O8"/>
    </row>
    <row r="9" spans="1:15" s="7" customFormat="1" ht="25.5" x14ac:dyDescent="0.25">
      <c r="A9" s="4" t="s">
        <v>89</v>
      </c>
      <c r="B9" s="6" t="s">
        <v>11</v>
      </c>
      <c r="C9" s="20">
        <v>119985.57385</v>
      </c>
      <c r="D9" s="21">
        <v>91.748148971499873</v>
      </c>
      <c r="E9" s="16">
        <v>128216.7</v>
      </c>
      <c r="F9" s="9">
        <f t="shared" si="0"/>
        <v>106.9</v>
      </c>
      <c r="G9" s="9">
        <v>138396</v>
      </c>
      <c r="H9" s="9">
        <f t="shared" si="1"/>
        <v>107.9</v>
      </c>
      <c r="I9" s="9">
        <v>138396</v>
      </c>
      <c r="J9" s="9">
        <f t="shared" si="2"/>
        <v>100</v>
      </c>
      <c r="K9" s="9">
        <v>138396</v>
      </c>
      <c r="L9" s="9">
        <f t="shared" si="3"/>
        <v>100</v>
      </c>
      <c r="N9"/>
      <c r="O9"/>
    </row>
    <row r="10" spans="1:15" s="7" customFormat="1" ht="25.5" x14ac:dyDescent="0.25">
      <c r="A10" s="4" t="s">
        <v>90</v>
      </c>
      <c r="B10" s="6" t="s">
        <v>12</v>
      </c>
      <c r="C10" s="20">
        <v>212448.03511000003</v>
      </c>
      <c r="D10" s="21">
        <v>108.59513698760448</v>
      </c>
      <c r="E10" s="16">
        <v>189606.8</v>
      </c>
      <c r="F10" s="9">
        <f t="shared" si="0"/>
        <v>89.2</v>
      </c>
      <c r="G10" s="9">
        <v>206878.1</v>
      </c>
      <c r="H10" s="9">
        <f t="shared" si="1"/>
        <v>109.1</v>
      </c>
      <c r="I10" s="9">
        <v>206878.1</v>
      </c>
      <c r="J10" s="9">
        <f t="shared" si="2"/>
        <v>100</v>
      </c>
      <c r="K10" s="9">
        <v>206878.1</v>
      </c>
      <c r="L10" s="9">
        <f t="shared" si="3"/>
        <v>100</v>
      </c>
      <c r="N10"/>
      <c r="O10"/>
    </row>
    <row r="11" spans="1:15" s="7" customFormat="1" ht="15.75" x14ac:dyDescent="0.25">
      <c r="A11" s="4" t="s">
        <v>91</v>
      </c>
      <c r="B11" s="6" t="s">
        <v>13</v>
      </c>
      <c r="C11" s="20">
        <v>186426.97855</v>
      </c>
      <c r="D11" s="21">
        <v>99.790264421190102</v>
      </c>
      <c r="E11" s="16">
        <v>191914.7</v>
      </c>
      <c r="F11" s="9">
        <f t="shared" si="0"/>
        <v>102.9</v>
      </c>
      <c r="G11" s="9">
        <v>210371.20000000001</v>
      </c>
      <c r="H11" s="9">
        <f t="shared" si="1"/>
        <v>109.6</v>
      </c>
      <c r="I11" s="9">
        <v>211376.4</v>
      </c>
      <c r="J11" s="9">
        <f t="shared" si="2"/>
        <v>100.5</v>
      </c>
      <c r="K11" s="9">
        <v>210317.1</v>
      </c>
      <c r="L11" s="9">
        <f t="shared" si="3"/>
        <v>99.5</v>
      </c>
      <c r="N11"/>
      <c r="O11"/>
    </row>
    <row r="12" spans="1:15" s="7" customFormat="1" ht="25.5" x14ac:dyDescent="0.25">
      <c r="A12" s="4" t="s">
        <v>92</v>
      </c>
      <c r="B12" s="6" t="s">
        <v>14</v>
      </c>
      <c r="C12" s="20">
        <v>207915.29759</v>
      </c>
      <c r="D12" s="21">
        <v>98.330074554992535</v>
      </c>
      <c r="E12" s="16">
        <v>257697.3</v>
      </c>
      <c r="F12" s="9">
        <f t="shared" si="0"/>
        <v>123.9</v>
      </c>
      <c r="G12" s="9">
        <v>234663.88560000001</v>
      </c>
      <c r="H12" s="9">
        <f t="shared" si="1"/>
        <v>91.1</v>
      </c>
      <c r="I12" s="9">
        <v>227547.35200000001</v>
      </c>
      <c r="J12" s="9">
        <f t="shared" si="2"/>
        <v>97</v>
      </c>
      <c r="K12" s="9">
        <v>227867.584</v>
      </c>
      <c r="L12" s="9">
        <f t="shared" si="3"/>
        <v>100.1</v>
      </c>
      <c r="M12" s="11"/>
      <c r="N12"/>
      <c r="O12"/>
    </row>
    <row r="13" spans="1:15" s="7" customFormat="1" ht="15.75" x14ac:dyDescent="0.25">
      <c r="A13" s="4" t="s">
        <v>93</v>
      </c>
      <c r="B13" s="6" t="s">
        <v>15</v>
      </c>
      <c r="C13" s="20">
        <v>74902.994500000001</v>
      </c>
      <c r="D13" s="21">
        <v>100.94671653866725</v>
      </c>
      <c r="E13" s="16">
        <v>192374.9</v>
      </c>
      <c r="F13" s="9">
        <f t="shared" si="0"/>
        <v>256.8</v>
      </c>
      <c r="G13" s="9">
        <v>76972.899999999994</v>
      </c>
      <c r="H13" s="9">
        <f t="shared" si="1"/>
        <v>40</v>
      </c>
      <c r="I13" s="9">
        <v>76972.899999999994</v>
      </c>
      <c r="J13" s="9">
        <f t="shared" si="2"/>
        <v>100</v>
      </c>
      <c r="K13" s="9">
        <v>76972.899999999994</v>
      </c>
      <c r="L13" s="9">
        <f t="shared" si="3"/>
        <v>100</v>
      </c>
      <c r="M13" s="11"/>
      <c r="N13"/>
      <c r="O13"/>
    </row>
    <row r="14" spans="1:15" s="7" customFormat="1" ht="15.75" x14ac:dyDescent="0.25">
      <c r="A14" s="4" t="s">
        <v>94</v>
      </c>
      <c r="B14" s="6" t="s">
        <v>16</v>
      </c>
      <c r="C14" s="20">
        <v>5087.6989999999996</v>
      </c>
      <c r="D14" s="21">
        <v>97.840365384615382</v>
      </c>
      <c r="E14" s="16">
        <v>5200</v>
      </c>
      <c r="F14" s="9">
        <f t="shared" si="0"/>
        <v>102.2</v>
      </c>
      <c r="G14" s="9">
        <v>5200</v>
      </c>
      <c r="H14" s="9">
        <f t="shared" si="1"/>
        <v>100</v>
      </c>
      <c r="I14" s="9">
        <v>5200</v>
      </c>
      <c r="J14" s="9">
        <f t="shared" si="2"/>
        <v>100</v>
      </c>
      <c r="K14" s="9">
        <v>5200</v>
      </c>
      <c r="L14" s="9">
        <f t="shared" si="3"/>
        <v>100</v>
      </c>
      <c r="M14" s="11"/>
      <c r="N14"/>
      <c r="O14"/>
    </row>
    <row r="15" spans="1:15" s="7" customFormat="1" ht="15.75" x14ac:dyDescent="0.25">
      <c r="A15" s="4" t="s">
        <v>95</v>
      </c>
      <c r="B15" s="6" t="s">
        <v>17</v>
      </c>
      <c r="C15" s="20">
        <v>0</v>
      </c>
      <c r="D15" s="21">
        <v>0</v>
      </c>
      <c r="E15" s="16">
        <v>40000</v>
      </c>
      <c r="F15" s="9" t="s">
        <v>85</v>
      </c>
      <c r="G15" s="9">
        <v>40000</v>
      </c>
      <c r="H15" s="9">
        <f t="shared" si="1"/>
        <v>100</v>
      </c>
      <c r="I15" s="9">
        <v>40000</v>
      </c>
      <c r="J15" s="9">
        <f t="shared" si="2"/>
        <v>100</v>
      </c>
      <c r="K15" s="9">
        <v>40000</v>
      </c>
      <c r="L15" s="9">
        <f t="shared" si="3"/>
        <v>100</v>
      </c>
      <c r="M15" s="11"/>
      <c r="N15"/>
      <c r="O15"/>
    </row>
    <row r="16" spans="1:15" s="7" customFormat="1" ht="15.75" x14ac:dyDescent="0.25">
      <c r="A16" s="4" t="s">
        <v>96</v>
      </c>
      <c r="B16" s="6" t="s">
        <v>18</v>
      </c>
      <c r="C16" s="20">
        <v>740959.17658000009</v>
      </c>
      <c r="D16" s="21">
        <v>27.882879720400894</v>
      </c>
      <c r="E16" s="16">
        <v>4232403.7</v>
      </c>
      <c r="F16" s="9">
        <f t="shared" si="0"/>
        <v>571.20000000000005</v>
      </c>
      <c r="G16" s="9">
        <v>3508591.8934300002</v>
      </c>
      <c r="H16" s="9">
        <f t="shared" si="1"/>
        <v>82.9</v>
      </c>
      <c r="I16" s="9">
        <v>3530275.52177</v>
      </c>
      <c r="J16" s="9">
        <f t="shared" si="2"/>
        <v>100.6</v>
      </c>
      <c r="K16" s="9">
        <v>4626167.2608599998</v>
      </c>
      <c r="L16" s="9">
        <f t="shared" si="3"/>
        <v>131</v>
      </c>
      <c r="M16" s="11"/>
      <c r="N16"/>
      <c r="O16"/>
    </row>
    <row r="17" spans="1:15" s="10" customFormat="1" ht="15.75" x14ac:dyDescent="0.25">
      <c r="A17" s="3" t="s">
        <v>97</v>
      </c>
      <c r="B17" s="5" t="s">
        <v>19</v>
      </c>
      <c r="C17" s="18">
        <v>26619.66445</v>
      </c>
      <c r="D17" s="19">
        <v>85.310414122865211</v>
      </c>
      <c r="E17" s="14">
        <v>31683.200000000001</v>
      </c>
      <c r="F17" s="8">
        <f t="shared" si="0"/>
        <v>119</v>
      </c>
      <c r="G17" s="8">
        <f>G18</f>
        <v>33663</v>
      </c>
      <c r="H17" s="8">
        <f t="shared" si="1"/>
        <v>106.2</v>
      </c>
      <c r="I17" s="8">
        <v>33663</v>
      </c>
      <c r="J17" s="8">
        <f t="shared" si="2"/>
        <v>100</v>
      </c>
      <c r="K17" s="8">
        <v>33663</v>
      </c>
      <c r="L17" s="8">
        <f t="shared" si="3"/>
        <v>100</v>
      </c>
      <c r="M17" s="11"/>
      <c r="N17"/>
      <c r="O17"/>
    </row>
    <row r="18" spans="1:15" s="7" customFormat="1" ht="15.75" x14ac:dyDescent="0.25">
      <c r="A18" s="4" t="s">
        <v>98</v>
      </c>
      <c r="B18" s="6" t="s">
        <v>20</v>
      </c>
      <c r="C18" s="20">
        <v>26619.66445</v>
      </c>
      <c r="D18" s="21">
        <v>85.310414122865211</v>
      </c>
      <c r="E18" s="16">
        <v>31683.200000000001</v>
      </c>
      <c r="F18" s="9">
        <f t="shared" si="0"/>
        <v>119</v>
      </c>
      <c r="G18" s="9">
        <v>33663</v>
      </c>
      <c r="H18" s="9">
        <f t="shared" si="1"/>
        <v>106.2</v>
      </c>
      <c r="I18" s="9">
        <v>33663</v>
      </c>
      <c r="J18" s="9">
        <f t="shared" si="2"/>
        <v>100</v>
      </c>
      <c r="K18" s="9">
        <v>33663</v>
      </c>
      <c r="L18" s="9">
        <f t="shared" si="3"/>
        <v>100</v>
      </c>
      <c r="M18" s="11"/>
      <c r="N18"/>
      <c r="O18"/>
    </row>
    <row r="19" spans="1:15" s="10" customFormat="1" ht="15.75" x14ac:dyDescent="0.25">
      <c r="A19" s="3" t="s">
        <v>99</v>
      </c>
      <c r="B19" s="5" t="s">
        <v>21</v>
      </c>
      <c r="C19" s="18">
        <v>377725.85658999998</v>
      </c>
      <c r="D19" s="19">
        <v>97.762092929098827</v>
      </c>
      <c r="E19" s="14">
        <v>461065.7</v>
      </c>
      <c r="F19" s="8">
        <f t="shared" si="0"/>
        <v>122.1</v>
      </c>
      <c r="G19" s="8">
        <f>SUM(G20:G23)</f>
        <v>577353.6</v>
      </c>
      <c r="H19" s="8">
        <f t="shared" si="1"/>
        <v>125.2</v>
      </c>
      <c r="I19" s="8">
        <f>SUM(I20:I23)</f>
        <v>548230.6</v>
      </c>
      <c r="J19" s="8">
        <f t="shared" si="2"/>
        <v>95</v>
      </c>
      <c r="K19" s="8">
        <f>SUM(K20:K23)</f>
        <v>542755.1</v>
      </c>
      <c r="L19" s="8">
        <f t="shared" si="3"/>
        <v>99</v>
      </c>
      <c r="M19" s="11"/>
      <c r="N19"/>
      <c r="O19"/>
    </row>
    <row r="20" spans="1:15" s="7" customFormat="1" ht="15.75" x14ac:dyDescent="0.25">
      <c r="A20" s="4" t="s">
        <v>100</v>
      </c>
      <c r="B20" s="6" t="s">
        <v>22</v>
      </c>
      <c r="C20" s="20">
        <v>88990.284899999999</v>
      </c>
      <c r="D20" s="21">
        <v>99.956583667211675</v>
      </c>
      <c r="E20" s="16">
        <v>84824.7</v>
      </c>
      <c r="F20" s="9">
        <f t="shared" si="0"/>
        <v>95.3</v>
      </c>
      <c r="G20" s="9">
        <v>56833.8</v>
      </c>
      <c r="H20" s="9">
        <f t="shared" si="1"/>
        <v>67</v>
      </c>
      <c r="I20" s="9">
        <v>57610.8</v>
      </c>
      <c r="J20" s="9">
        <f t="shared" si="2"/>
        <v>101.4</v>
      </c>
      <c r="K20" s="9">
        <v>52135.3</v>
      </c>
      <c r="L20" s="9">
        <f t="shared" si="3"/>
        <v>90.5</v>
      </c>
      <c r="M20" s="11"/>
      <c r="N20"/>
      <c r="O20"/>
    </row>
    <row r="21" spans="1:15" s="7" customFormat="1" ht="25.5" x14ac:dyDescent="0.25">
      <c r="A21" s="4" t="s">
        <v>101</v>
      </c>
      <c r="B21" s="6" t="s">
        <v>23</v>
      </c>
      <c r="C21" s="20">
        <v>22214.454530000003</v>
      </c>
      <c r="D21" s="21">
        <v>95.145397755801469</v>
      </c>
      <c r="E21" s="16">
        <v>26001.599999999999</v>
      </c>
      <c r="F21" s="9">
        <f t="shared" si="0"/>
        <v>117</v>
      </c>
      <c r="G21" s="9">
        <v>46330.489000000001</v>
      </c>
      <c r="H21" s="9">
        <f t="shared" si="1"/>
        <v>178.2</v>
      </c>
      <c r="I21" s="9">
        <v>46330.489000000001</v>
      </c>
      <c r="J21" s="9">
        <f t="shared" si="2"/>
        <v>100</v>
      </c>
      <c r="K21" s="9">
        <v>46330.489000000001</v>
      </c>
      <c r="L21" s="9">
        <f t="shared" si="3"/>
        <v>100</v>
      </c>
      <c r="N21"/>
      <c r="O21"/>
    </row>
    <row r="22" spans="1:15" s="7" customFormat="1" ht="15.75" x14ac:dyDescent="0.25">
      <c r="A22" s="4" t="s">
        <v>102</v>
      </c>
      <c r="B22" s="6" t="s">
        <v>24</v>
      </c>
      <c r="C22" s="20">
        <v>203063.61637999999</v>
      </c>
      <c r="D22" s="21">
        <v>98.942550343327824</v>
      </c>
      <c r="E22" s="16">
        <v>211273.9</v>
      </c>
      <c r="F22" s="9">
        <f t="shared" si="0"/>
        <v>104</v>
      </c>
      <c r="G22" s="9">
        <v>392283.31099999999</v>
      </c>
      <c r="H22" s="9">
        <f t="shared" si="1"/>
        <v>185.7</v>
      </c>
      <c r="I22" s="9">
        <v>364983.31099999999</v>
      </c>
      <c r="J22" s="9">
        <f t="shared" si="2"/>
        <v>93</v>
      </c>
      <c r="K22" s="9">
        <v>364983.31099999999</v>
      </c>
      <c r="L22" s="9">
        <f t="shared" si="3"/>
        <v>100</v>
      </c>
      <c r="N22"/>
      <c r="O22"/>
    </row>
    <row r="23" spans="1:15" s="7" customFormat="1" ht="15.75" x14ac:dyDescent="0.25">
      <c r="A23" s="4" t="s">
        <v>103</v>
      </c>
      <c r="B23" s="6" t="s">
        <v>25</v>
      </c>
      <c r="C23" s="20">
        <v>63457.500780000002</v>
      </c>
      <c r="D23" s="21">
        <v>92.28596230605929</v>
      </c>
      <c r="E23" s="16">
        <v>138965.5</v>
      </c>
      <c r="F23" s="9">
        <f t="shared" si="0"/>
        <v>219</v>
      </c>
      <c r="G23" s="9">
        <v>81906</v>
      </c>
      <c r="H23" s="9">
        <f t="shared" si="1"/>
        <v>58.9</v>
      </c>
      <c r="I23" s="9">
        <v>79306</v>
      </c>
      <c r="J23" s="9">
        <f t="shared" si="2"/>
        <v>96.8</v>
      </c>
      <c r="K23" s="9">
        <v>79306</v>
      </c>
      <c r="L23" s="9">
        <f t="shared" si="3"/>
        <v>100</v>
      </c>
      <c r="N23"/>
      <c r="O23"/>
    </row>
    <row r="24" spans="1:15" s="10" customFormat="1" ht="15.75" x14ac:dyDescent="0.25">
      <c r="A24" s="3" t="s">
        <v>104</v>
      </c>
      <c r="B24" s="5" t="s">
        <v>26</v>
      </c>
      <c r="C24" s="18">
        <v>20040184.62537</v>
      </c>
      <c r="D24" s="19">
        <v>92.918159971799369</v>
      </c>
      <c r="E24" s="14">
        <v>15569957.5</v>
      </c>
      <c r="F24" s="8">
        <f t="shared" si="0"/>
        <v>77.7</v>
      </c>
      <c r="G24" s="8">
        <f>SUM(G25:G33)</f>
        <v>11214437.199999999</v>
      </c>
      <c r="H24" s="8">
        <f t="shared" si="1"/>
        <v>72</v>
      </c>
      <c r="I24" s="8">
        <f>SUM(I25:I33)</f>
        <v>11864231.699999999</v>
      </c>
      <c r="J24" s="8">
        <f t="shared" si="2"/>
        <v>105.8</v>
      </c>
      <c r="K24" s="8">
        <f>SUM(K25:K33)</f>
        <v>12485239.5</v>
      </c>
      <c r="L24" s="8">
        <f t="shared" si="3"/>
        <v>105.2</v>
      </c>
      <c r="N24"/>
      <c r="O24"/>
    </row>
    <row r="25" spans="1:15" s="7" customFormat="1" ht="15.75" x14ac:dyDescent="0.25">
      <c r="A25" s="4" t="s">
        <v>105</v>
      </c>
      <c r="B25" s="6" t="s">
        <v>27</v>
      </c>
      <c r="C25" s="20">
        <v>375946.03642000002</v>
      </c>
      <c r="D25" s="21">
        <v>92.312511220231968</v>
      </c>
      <c r="E25" s="15">
        <v>317879.7</v>
      </c>
      <c r="F25" s="9">
        <f t="shared" si="0"/>
        <v>84.6</v>
      </c>
      <c r="G25" s="9">
        <v>350017.06199999998</v>
      </c>
      <c r="H25" s="9">
        <f t="shared" si="1"/>
        <v>110.1</v>
      </c>
      <c r="I25" s="9">
        <v>349665.45</v>
      </c>
      <c r="J25" s="9">
        <f t="shared" si="2"/>
        <v>99.9</v>
      </c>
      <c r="K25" s="9">
        <v>349736.33399999997</v>
      </c>
      <c r="L25" s="9">
        <f t="shared" si="3"/>
        <v>100</v>
      </c>
      <c r="N25"/>
      <c r="O25"/>
    </row>
    <row r="26" spans="1:15" s="7" customFormat="1" ht="15.75" x14ac:dyDescent="0.25">
      <c r="A26" s="4" t="s">
        <v>106</v>
      </c>
      <c r="B26" s="6" t="s">
        <v>28</v>
      </c>
      <c r="C26" s="20">
        <v>4026.5</v>
      </c>
      <c r="D26" s="21">
        <v>85.915047802447674</v>
      </c>
      <c r="E26" s="15">
        <v>11500.7</v>
      </c>
      <c r="F26" s="9">
        <f t="shared" si="0"/>
        <v>285.60000000000002</v>
      </c>
      <c r="G26" s="9">
        <v>4775.8999999999996</v>
      </c>
      <c r="H26" s="9">
        <f t="shared" si="1"/>
        <v>41.5</v>
      </c>
      <c r="I26" s="9">
        <v>4775.8999999999996</v>
      </c>
      <c r="J26" s="9">
        <f t="shared" si="2"/>
        <v>100</v>
      </c>
      <c r="K26" s="9">
        <v>4775.8999999999996</v>
      </c>
      <c r="L26" s="9">
        <f t="shared" si="3"/>
        <v>100</v>
      </c>
      <c r="N26"/>
      <c r="O26"/>
    </row>
    <row r="27" spans="1:15" s="7" customFormat="1" ht="15.75" x14ac:dyDescent="0.25">
      <c r="A27" s="4" t="s">
        <v>107</v>
      </c>
      <c r="B27" s="6" t="s">
        <v>29</v>
      </c>
      <c r="C27" s="20">
        <v>3342358.3548900001</v>
      </c>
      <c r="D27" s="21">
        <v>120.23636436919716</v>
      </c>
      <c r="E27" s="15">
        <v>2276654.6</v>
      </c>
      <c r="F27" s="9">
        <f t="shared" si="0"/>
        <v>68.099999999999994</v>
      </c>
      <c r="G27" s="9">
        <v>1839242.757</v>
      </c>
      <c r="H27" s="9">
        <f t="shared" si="1"/>
        <v>80.8</v>
      </c>
      <c r="I27" s="9">
        <v>1879981.142</v>
      </c>
      <c r="J27" s="9">
        <f t="shared" si="2"/>
        <v>102.2</v>
      </c>
      <c r="K27" s="9">
        <v>1917195.2919999999</v>
      </c>
      <c r="L27" s="9">
        <f t="shared" si="3"/>
        <v>102</v>
      </c>
      <c r="N27"/>
      <c r="O27"/>
    </row>
    <row r="28" spans="1:15" s="7" customFormat="1" ht="15.75" x14ac:dyDescent="0.25">
      <c r="A28" s="4" t="s">
        <v>108</v>
      </c>
      <c r="B28" s="6" t="s">
        <v>30</v>
      </c>
      <c r="C28" s="20">
        <v>43555.073799999998</v>
      </c>
      <c r="D28" s="21">
        <v>23.827041301921987</v>
      </c>
      <c r="E28" s="15">
        <v>138897.29999999999</v>
      </c>
      <c r="F28" s="9">
        <f t="shared" si="0"/>
        <v>318.89999999999998</v>
      </c>
      <c r="G28" s="9">
        <v>50067.6</v>
      </c>
      <c r="H28" s="9">
        <f t="shared" si="1"/>
        <v>36</v>
      </c>
      <c r="I28" s="9">
        <v>71261.7</v>
      </c>
      <c r="J28" s="9">
        <f t="shared" si="2"/>
        <v>142.30000000000001</v>
      </c>
      <c r="K28" s="9">
        <v>138968.20000000001</v>
      </c>
      <c r="L28" s="9">
        <f t="shared" si="3"/>
        <v>195</v>
      </c>
      <c r="N28"/>
      <c r="O28"/>
    </row>
    <row r="29" spans="1:15" s="7" customFormat="1" ht="15.75" x14ac:dyDescent="0.25">
      <c r="A29" s="4" t="s">
        <v>109</v>
      </c>
      <c r="B29" s="6" t="s">
        <v>31</v>
      </c>
      <c r="C29" s="20">
        <v>400119.13998000004</v>
      </c>
      <c r="D29" s="21">
        <v>101.16453233910205</v>
      </c>
      <c r="E29" s="15">
        <v>434897.5</v>
      </c>
      <c r="F29" s="9">
        <f t="shared" si="0"/>
        <v>108.7</v>
      </c>
      <c r="G29" s="9">
        <v>441770.4</v>
      </c>
      <c r="H29" s="9">
        <f t="shared" si="1"/>
        <v>101.6</v>
      </c>
      <c r="I29" s="9">
        <v>463729.1</v>
      </c>
      <c r="J29" s="9">
        <f t="shared" si="2"/>
        <v>105</v>
      </c>
      <c r="K29" s="9">
        <v>545482.5</v>
      </c>
      <c r="L29" s="9">
        <f t="shared" si="3"/>
        <v>117.6</v>
      </c>
      <c r="N29"/>
      <c r="O29"/>
    </row>
    <row r="30" spans="1:15" s="7" customFormat="1" ht="15.75" x14ac:dyDescent="0.25">
      <c r="A30" s="4" t="s">
        <v>110</v>
      </c>
      <c r="B30" s="6" t="s">
        <v>32</v>
      </c>
      <c r="C30" s="20">
        <v>1183568.6297299999</v>
      </c>
      <c r="D30" s="21">
        <v>97.940261920389247</v>
      </c>
      <c r="E30" s="15">
        <v>1777648.1</v>
      </c>
      <c r="F30" s="9">
        <f t="shared" si="0"/>
        <v>150.19999999999999</v>
      </c>
      <c r="G30" s="9">
        <v>1118146.1000000001</v>
      </c>
      <c r="H30" s="9">
        <f t="shared" si="1"/>
        <v>62.9</v>
      </c>
      <c r="I30" s="9">
        <v>1118311.1000000001</v>
      </c>
      <c r="J30" s="9">
        <f t="shared" si="2"/>
        <v>100</v>
      </c>
      <c r="K30" s="9">
        <v>1118311.1000000001</v>
      </c>
      <c r="L30" s="9">
        <f t="shared" si="3"/>
        <v>100</v>
      </c>
      <c r="N30"/>
      <c r="O30"/>
    </row>
    <row r="31" spans="1:15" s="7" customFormat="1" ht="15.75" x14ac:dyDescent="0.25">
      <c r="A31" s="4" t="s">
        <v>111</v>
      </c>
      <c r="B31" s="6" t="s">
        <v>33</v>
      </c>
      <c r="C31" s="20">
        <v>10281693.43747</v>
      </c>
      <c r="D31" s="21">
        <v>87.122266559066233</v>
      </c>
      <c r="E31" s="15">
        <v>6635428.5</v>
      </c>
      <c r="F31" s="9">
        <f t="shared" si="0"/>
        <v>64.5</v>
      </c>
      <c r="G31" s="9">
        <v>4790077.4176700003</v>
      </c>
      <c r="H31" s="9">
        <f t="shared" si="1"/>
        <v>72.2</v>
      </c>
      <c r="I31" s="9">
        <v>5512564.2619200004</v>
      </c>
      <c r="J31" s="9">
        <f t="shared" si="2"/>
        <v>115.1</v>
      </c>
      <c r="K31" s="9">
        <v>6057547.2104000002</v>
      </c>
      <c r="L31" s="9">
        <f t="shared" si="3"/>
        <v>109.9</v>
      </c>
      <c r="N31"/>
      <c r="O31"/>
    </row>
    <row r="32" spans="1:15" s="7" customFormat="1" ht="15.75" x14ac:dyDescent="0.25">
      <c r="A32" s="4" t="s">
        <v>112</v>
      </c>
      <c r="B32" s="6" t="s">
        <v>34</v>
      </c>
      <c r="C32" s="20">
        <v>537753.12929999991</v>
      </c>
      <c r="D32" s="21">
        <v>79.686265772368046</v>
      </c>
      <c r="E32" s="15">
        <v>382362.5</v>
      </c>
      <c r="F32" s="9">
        <f t="shared" si="0"/>
        <v>71.099999999999994</v>
      </c>
      <c r="G32" s="9">
        <v>359301.4</v>
      </c>
      <c r="H32" s="9">
        <f t="shared" si="1"/>
        <v>94</v>
      </c>
      <c r="I32" s="9">
        <v>357401.4</v>
      </c>
      <c r="J32" s="9">
        <f t="shared" si="2"/>
        <v>99.5</v>
      </c>
      <c r="K32" s="9">
        <v>357401.4</v>
      </c>
      <c r="L32" s="9">
        <f t="shared" si="3"/>
        <v>100</v>
      </c>
      <c r="N32"/>
      <c r="O32"/>
    </row>
    <row r="33" spans="1:15" s="7" customFormat="1" ht="15.75" x14ac:dyDescent="0.25">
      <c r="A33" s="4" t="s">
        <v>113</v>
      </c>
      <c r="B33" s="6" t="s">
        <v>35</v>
      </c>
      <c r="C33" s="20">
        <v>3871164.3237800002</v>
      </c>
      <c r="D33" s="21">
        <v>94.126143301669714</v>
      </c>
      <c r="E33" s="15">
        <v>3594688.5</v>
      </c>
      <c r="F33" s="9">
        <f t="shared" si="0"/>
        <v>92.9</v>
      </c>
      <c r="G33" s="9">
        <v>2261038.5610099998</v>
      </c>
      <c r="H33" s="9">
        <f t="shared" si="1"/>
        <v>62.9</v>
      </c>
      <c r="I33" s="9">
        <v>2106541.66022</v>
      </c>
      <c r="J33" s="9">
        <f t="shared" si="2"/>
        <v>93.2</v>
      </c>
      <c r="K33" s="9">
        <v>1995821.55905</v>
      </c>
      <c r="L33" s="9">
        <f t="shared" si="3"/>
        <v>94.7</v>
      </c>
      <c r="N33"/>
      <c r="O33"/>
    </row>
    <row r="34" spans="1:15" s="10" customFormat="1" ht="15.75" x14ac:dyDescent="0.25">
      <c r="A34" s="3" t="s">
        <v>114</v>
      </c>
      <c r="B34" s="5" t="s">
        <v>36</v>
      </c>
      <c r="C34" s="18">
        <v>2819172.9534100001</v>
      </c>
      <c r="D34" s="19">
        <v>91.929883523060681</v>
      </c>
      <c r="E34" s="14">
        <v>4316915.8</v>
      </c>
      <c r="F34" s="8">
        <f t="shared" si="0"/>
        <v>153.1</v>
      </c>
      <c r="G34" s="8">
        <f>SUM(G35:G38)</f>
        <v>3279986.9</v>
      </c>
      <c r="H34" s="8">
        <f t="shared" si="1"/>
        <v>76</v>
      </c>
      <c r="I34" s="8">
        <f>SUM(I35:I38)</f>
        <v>2167638.4</v>
      </c>
      <c r="J34" s="8">
        <f t="shared" si="2"/>
        <v>66.099999999999994</v>
      </c>
      <c r="K34" s="8">
        <f>SUM(K35:K38)</f>
        <v>2100602.2999999998</v>
      </c>
      <c r="L34" s="8">
        <f t="shared" si="3"/>
        <v>96.9</v>
      </c>
      <c r="N34"/>
      <c r="O34"/>
    </row>
    <row r="35" spans="1:15" s="7" customFormat="1" ht="15.75" x14ac:dyDescent="0.25">
      <c r="A35" s="4" t="s">
        <v>115</v>
      </c>
      <c r="B35" s="6" t="s">
        <v>37</v>
      </c>
      <c r="C35" s="20">
        <v>372447.15149999998</v>
      </c>
      <c r="D35" s="21">
        <v>74.363639493603642</v>
      </c>
      <c r="E35" s="16">
        <v>790537.9</v>
      </c>
      <c r="F35" s="9">
        <f t="shared" si="0"/>
        <v>212.3</v>
      </c>
      <c r="G35" s="9">
        <v>674114.11977999995</v>
      </c>
      <c r="H35" s="9">
        <f t="shared" si="1"/>
        <v>85.3</v>
      </c>
      <c r="I35" s="9">
        <v>127482.06299999999</v>
      </c>
      <c r="J35" s="9">
        <f t="shared" si="2"/>
        <v>18.899999999999999</v>
      </c>
      <c r="K35" s="9">
        <v>127375.81299999999</v>
      </c>
      <c r="L35" s="9">
        <f t="shared" si="3"/>
        <v>99.9</v>
      </c>
      <c r="N35"/>
      <c r="O35"/>
    </row>
    <row r="36" spans="1:15" s="7" customFormat="1" ht="15.75" x14ac:dyDescent="0.25">
      <c r="A36" s="4" t="s">
        <v>116</v>
      </c>
      <c r="B36" s="6" t="s">
        <v>38</v>
      </c>
      <c r="C36" s="20">
        <v>1756938.52721</v>
      </c>
      <c r="D36" s="21">
        <v>96.415045632357049</v>
      </c>
      <c r="E36" s="16">
        <v>1995701.3</v>
      </c>
      <c r="F36" s="9">
        <f t="shared" si="0"/>
        <v>113.6</v>
      </c>
      <c r="G36" s="9">
        <v>1093180.3921300001</v>
      </c>
      <c r="H36" s="9">
        <f t="shared" si="1"/>
        <v>54.8</v>
      </c>
      <c r="I36" s="9">
        <v>833502.00095999998</v>
      </c>
      <c r="J36" s="9">
        <f t="shared" si="2"/>
        <v>76.2</v>
      </c>
      <c r="K36" s="9">
        <v>841314.60513000004</v>
      </c>
      <c r="L36" s="9">
        <f t="shared" si="3"/>
        <v>100.9</v>
      </c>
      <c r="N36"/>
      <c r="O36"/>
    </row>
    <row r="37" spans="1:15" s="7" customFormat="1" ht="15.75" x14ac:dyDescent="0.25">
      <c r="A37" s="4" t="s">
        <v>117</v>
      </c>
      <c r="B37" s="6" t="s">
        <v>39</v>
      </c>
      <c r="C37" s="20">
        <v>507632.88748999999</v>
      </c>
      <c r="D37" s="21">
        <v>90.638426856052448</v>
      </c>
      <c r="E37" s="16">
        <v>1348833.3</v>
      </c>
      <c r="F37" s="9">
        <f t="shared" si="0"/>
        <v>265.7</v>
      </c>
      <c r="G37" s="9">
        <v>1171162.21215</v>
      </c>
      <c r="H37" s="9">
        <f t="shared" si="1"/>
        <v>86.8</v>
      </c>
      <c r="I37" s="9">
        <v>865953.29332000006</v>
      </c>
      <c r="J37" s="9">
        <f t="shared" si="2"/>
        <v>73.900000000000006</v>
      </c>
      <c r="K37" s="9">
        <v>862920.60320999997</v>
      </c>
      <c r="L37" s="9">
        <f t="shared" si="3"/>
        <v>99.6</v>
      </c>
      <c r="N37"/>
      <c r="O37"/>
    </row>
    <row r="38" spans="1:15" s="7" customFormat="1" ht="15.75" x14ac:dyDescent="0.25">
      <c r="A38" s="4" t="s">
        <v>118</v>
      </c>
      <c r="B38" s="6" t="s">
        <v>40</v>
      </c>
      <c r="C38" s="20">
        <v>182154.38721000002</v>
      </c>
      <c r="D38" s="21">
        <v>99.277371520480258</v>
      </c>
      <c r="E38" s="16">
        <v>181843.20000000001</v>
      </c>
      <c r="F38" s="9">
        <f t="shared" si="0"/>
        <v>99.8</v>
      </c>
      <c r="G38" s="9">
        <v>341530.19063999999</v>
      </c>
      <c r="H38" s="9">
        <f t="shared" si="1"/>
        <v>187.8</v>
      </c>
      <c r="I38" s="9">
        <v>340701.04064000002</v>
      </c>
      <c r="J38" s="9">
        <f t="shared" si="2"/>
        <v>99.8</v>
      </c>
      <c r="K38" s="9">
        <v>268991.24963999999</v>
      </c>
      <c r="L38" s="9">
        <f t="shared" si="3"/>
        <v>79</v>
      </c>
      <c r="N38"/>
      <c r="O38"/>
    </row>
    <row r="39" spans="1:15" s="10" customFormat="1" ht="15.75" x14ac:dyDescent="0.25">
      <c r="A39" s="3" t="s">
        <v>119</v>
      </c>
      <c r="B39" s="5" t="s">
        <v>41</v>
      </c>
      <c r="C39" s="18">
        <v>50951.701719999997</v>
      </c>
      <c r="D39" s="19">
        <v>96.482458219759707</v>
      </c>
      <c r="E39" s="14">
        <v>135831.5</v>
      </c>
      <c r="F39" s="8">
        <f t="shared" si="0"/>
        <v>266.60000000000002</v>
      </c>
      <c r="G39" s="8">
        <f>G40+G41</f>
        <v>153218.20000000001</v>
      </c>
      <c r="H39" s="8">
        <f t="shared" si="1"/>
        <v>112.8</v>
      </c>
      <c r="I39" s="8">
        <f>I40+I41</f>
        <v>153304.9</v>
      </c>
      <c r="J39" s="8">
        <f t="shared" si="2"/>
        <v>100.1</v>
      </c>
      <c r="K39" s="8">
        <f>K40+K41</f>
        <v>153655.20000000001</v>
      </c>
      <c r="L39" s="8">
        <f t="shared" si="3"/>
        <v>100.2</v>
      </c>
      <c r="N39"/>
      <c r="O39"/>
    </row>
    <row r="40" spans="1:15" s="7" customFormat="1" ht="15.75" x14ac:dyDescent="0.25">
      <c r="A40" s="4" t="s">
        <v>120</v>
      </c>
      <c r="B40" s="6" t="s">
        <v>42</v>
      </c>
      <c r="C40" s="20">
        <v>32624.269700000001</v>
      </c>
      <c r="D40" s="21">
        <v>100.79175159106346</v>
      </c>
      <c r="E40" s="16">
        <v>118999</v>
      </c>
      <c r="F40" s="9">
        <f t="shared" si="0"/>
        <v>364.8</v>
      </c>
      <c r="G40" s="9">
        <v>136707.6</v>
      </c>
      <c r="H40" s="9">
        <f t="shared" si="1"/>
        <v>114.9</v>
      </c>
      <c r="I40" s="9">
        <v>136707.6</v>
      </c>
      <c r="J40" s="9">
        <f t="shared" si="2"/>
        <v>100</v>
      </c>
      <c r="K40" s="9">
        <v>136707.6</v>
      </c>
      <c r="L40" s="9">
        <f t="shared" si="3"/>
        <v>100</v>
      </c>
      <c r="N40"/>
      <c r="O40"/>
    </row>
    <row r="41" spans="1:15" s="7" customFormat="1" ht="15.75" x14ac:dyDescent="0.25">
      <c r="A41" s="4" t="s">
        <v>121</v>
      </c>
      <c r="B41" s="6" t="s">
        <v>43</v>
      </c>
      <c r="C41" s="20">
        <v>18327.43202</v>
      </c>
      <c r="D41" s="21">
        <v>89.658859773805915</v>
      </c>
      <c r="E41" s="16">
        <v>16832.5</v>
      </c>
      <c r="F41" s="9">
        <f t="shared" si="0"/>
        <v>91.8</v>
      </c>
      <c r="G41" s="9">
        <v>16510.599999999999</v>
      </c>
      <c r="H41" s="9">
        <f t="shared" si="1"/>
        <v>98.1</v>
      </c>
      <c r="I41" s="9">
        <v>16597.3</v>
      </c>
      <c r="J41" s="9">
        <f t="shared" si="2"/>
        <v>100.5</v>
      </c>
      <c r="K41" s="9">
        <v>16947.599999999999</v>
      </c>
      <c r="L41" s="9">
        <f t="shared" si="3"/>
        <v>102.1</v>
      </c>
      <c r="N41"/>
      <c r="O41"/>
    </row>
    <row r="42" spans="1:15" s="10" customFormat="1" ht="15.75" x14ac:dyDescent="0.25">
      <c r="A42" s="3" t="s">
        <v>122</v>
      </c>
      <c r="B42" s="5" t="s">
        <v>44</v>
      </c>
      <c r="C42" s="18">
        <v>14977510.218459999</v>
      </c>
      <c r="D42" s="19">
        <v>103.66409926395075</v>
      </c>
      <c r="E42" s="14">
        <v>17123703.5</v>
      </c>
      <c r="F42" s="8">
        <f t="shared" si="0"/>
        <v>114.3</v>
      </c>
      <c r="G42" s="8">
        <f>SUM(G43:G49)</f>
        <v>16742393.699999999</v>
      </c>
      <c r="H42" s="8">
        <f t="shared" si="1"/>
        <v>97.8</v>
      </c>
      <c r="I42" s="8">
        <f>SUM(I43:I49)</f>
        <v>14138103</v>
      </c>
      <c r="J42" s="8">
        <f t="shared" si="2"/>
        <v>84.4</v>
      </c>
      <c r="K42" s="8">
        <f>SUM(K43:K49)</f>
        <v>13741359.5</v>
      </c>
      <c r="L42" s="8">
        <f t="shared" si="3"/>
        <v>97.2</v>
      </c>
      <c r="N42"/>
      <c r="O42"/>
    </row>
    <row r="43" spans="1:15" s="7" customFormat="1" ht="15.75" x14ac:dyDescent="0.25">
      <c r="A43" s="4" t="s">
        <v>123</v>
      </c>
      <c r="B43" s="6" t="s">
        <v>45</v>
      </c>
      <c r="C43" s="20">
        <v>4692177.5972600002</v>
      </c>
      <c r="D43" s="21">
        <v>113.16071805273789</v>
      </c>
      <c r="E43" s="16">
        <v>4407950.5999999996</v>
      </c>
      <c r="F43" s="9">
        <f t="shared" si="0"/>
        <v>93.9</v>
      </c>
      <c r="G43" s="9">
        <v>5220126.95</v>
      </c>
      <c r="H43" s="9">
        <f t="shared" si="1"/>
        <v>118.4</v>
      </c>
      <c r="I43" s="9">
        <v>3884182.37</v>
      </c>
      <c r="J43" s="9">
        <f t="shared" si="2"/>
        <v>74.400000000000006</v>
      </c>
      <c r="K43" s="9">
        <v>3884182.37</v>
      </c>
      <c r="L43" s="9">
        <f t="shared" si="3"/>
        <v>100</v>
      </c>
      <c r="N43"/>
      <c r="O43"/>
    </row>
    <row r="44" spans="1:15" s="7" customFormat="1" ht="15.75" x14ac:dyDescent="0.25">
      <c r="A44" s="4" t="s">
        <v>124</v>
      </c>
      <c r="B44" s="6" t="s">
        <v>46</v>
      </c>
      <c r="C44" s="20">
        <v>7514379.9156200001</v>
      </c>
      <c r="D44" s="21">
        <v>98.106812074606225</v>
      </c>
      <c r="E44" s="16">
        <v>8875101.4000000004</v>
      </c>
      <c r="F44" s="9">
        <f t="shared" si="0"/>
        <v>118.1</v>
      </c>
      <c r="G44" s="9">
        <v>8269459.841</v>
      </c>
      <c r="H44" s="9">
        <f t="shared" si="1"/>
        <v>93.2</v>
      </c>
      <c r="I44" s="9">
        <v>7404762.9749999996</v>
      </c>
      <c r="J44" s="9">
        <f t="shared" si="2"/>
        <v>89.5</v>
      </c>
      <c r="K44" s="9">
        <v>6982983.8899999997</v>
      </c>
      <c r="L44" s="9">
        <f t="shared" si="3"/>
        <v>94.3</v>
      </c>
      <c r="N44"/>
      <c r="O44"/>
    </row>
    <row r="45" spans="1:15" s="7" customFormat="1" ht="15.75" x14ac:dyDescent="0.25">
      <c r="A45" s="4" t="s">
        <v>125</v>
      </c>
      <c r="B45" s="6" t="s">
        <v>47</v>
      </c>
      <c r="C45" s="20">
        <v>84658.174150000006</v>
      </c>
      <c r="D45" s="21">
        <v>105.19680453766284</v>
      </c>
      <c r="E45" s="16">
        <v>225052</v>
      </c>
      <c r="F45" s="9">
        <f t="shared" si="0"/>
        <v>265.8</v>
      </c>
      <c r="G45" s="9">
        <v>184864.05499999999</v>
      </c>
      <c r="H45" s="9">
        <f t="shared" si="1"/>
        <v>82.1</v>
      </c>
      <c r="I45" s="9">
        <v>179819.75</v>
      </c>
      <c r="J45" s="9">
        <f t="shared" si="2"/>
        <v>97.3</v>
      </c>
      <c r="K45" s="9">
        <v>156098.3665</v>
      </c>
      <c r="L45" s="9">
        <f t="shared" si="3"/>
        <v>86.8</v>
      </c>
      <c r="N45"/>
      <c r="O45"/>
    </row>
    <row r="46" spans="1:15" s="7" customFormat="1" ht="15.75" x14ac:dyDescent="0.25">
      <c r="A46" s="4" t="s">
        <v>126</v>
      </c>
      <c r="B46" s="6" t="s">
        <v>48</v>
      </c>
      <c r="C46" s="20">
        <v>1697146.0068599998</v>
      </c>
      <c r="D46" s="21">
        <v>110.02220220493977</v>
      </c>
      <c r="E46" s="16">
        <v>1515432.2</v>
      </c>
      <c r="F46" s="9">
        <f t="shared" si="0"/>
        <v>89.3</v>
      </c>
      <c r="G46" s="9">
        <v>1673385.9469300001</v>
      </c>
      <c r="H46" s="9">
        <f t="shared" si="1"/>
        <v>110.4</v>
      </c>
      <c r="I46" s="9">
        <v>1613708.1725099999</v>
      </c>
      <c r="J46" s="9">
        <f t="shared" si="2"/>
        <v>96.4</v>
      </c>
      <c r="K46" s="9">
        <v>1662327.4072199999</v>
      </c>
      <c r="L46" s="9">
        <f t="shared" si="3"/>
        <v>103</v>
      </c>
      <c r="N46"/>
      <c r="O46"/>
    </row>
    <row r="47" spans="1:15" s="7" customFormat="1" ht="15.75" x14ac:dyDescent="0.25">
      <c r="A47" s="4" t="s">
        <v>127</v>
      </c>
      <c r="B47" s="6" t="s">
        <v>49</v>
      </c>
      <c r="C47" s="20">
        <v>224990.97044</v>
      </c>
      <c r="D47" s="21">
        <v>100.10757817221842</v>
      </c>
      <c r="E47" s="16">
        <v>504107.2</v>
      </c>
      <c r="F47" s="9">
        <f t="shared" si="0"/>
        <v>224.1</v>
      </c>
      <c r="G47" s="9">
        <v>290241.74096999998</v>
      </c>
      <c r="H47" s="9">
        <f t="shared" si="1"/>
        <v>57.6</v>
      </c>
      <c r="I47" s="9">
        <v>261222.19996999999</v>
      </c>
      <c r="J47" s="9">
        <f t="shared" si="2"/>
        <v>90</v>
      </c>
      <c r="K47" s="9">
        <v>261329.31597</v>
      </c>
      <c r="L47" s="9">
        <f t="shared" si="3"/>
        <v>100</v>
      </c>
      <c r="N47"/>
      <c r="O47"/>
    </row>
    <row r="48" spans="1:15" s="7" customFormat="1" ht="15.75" x14ac:dyDescent="0.25">
      <c r="A48" s="4" t="s">
        <v>128</v>
      </c>
      <c r="B48" s="6" t="s">
        <v>50</v>
      </c>
      <c r="C48" s="20">
        <v>349460.57229000004</v>
      </c>
      <c r="D48" s="21">
        <v>98.795983097448186</v>
      </c>
      <c r="E48" s="16">
        <v>306497</v>
      </c>
      <c r="F48" s="9">
        <f t="shared" si="0"/>
        <v>87.7</v>
      </c>
      <c r="G48" s="9">
        <v>631323.03</v>
      </c>
      <c r="H48" s="9">
        <f t="shared" si="1"/>
        <v>206</v>
      </c>
      <c r="I48" s="9">
        <v>332775.93</v>
      </c>
      <c r="J48" s="9">
        <f t="shared" si="2"/>
        <v>52.7</v>
      </c>
      <c r="K48" s="9">
        <v>332775.93</v>
      </c>
      <c r="L48" s="9">
        <f t="shared" si="3"/>
        <v>100</v>
      </c>
      <c r="N48"/>
      <c r="O48"/>
    </row>
    <row r="49" spans="1:15" s="7" customFormat="1" ht="15.75" x14ac:dyDescent="0.25">
      <c r="A49" s="4" t="s">
        <v>129</v>
      </c>
      <c r="B49" s="6" t="s">
        <v>51</v>
      </c>
      <c r="C49" s="20">
        <v>414696.98183999996</v>
      </c>
      <c r="D49" s="21">
        <v>94.085727907214448</v>
      </c>
      <c r="E49" s="16">
        <v>1289563.1000000001</v>
      </c>
      <c r="F49" s="9">
        <f t="shared" si="0"/>
        <v>311</v>
      </c>
      <c r="G49" s="9">
        <v>472992.11427999998</v>
      </c>
      <c r="H49" s="9">
        <f t="shared" si="1"/>
        <v>36.700000000000003</v>
      </c>
      <c r="I49" s="9">
        <v>461631.6</v>
      </c>
      <c r="J49" s="9">
        <f t="shared" si="2"/>
        <v>97.6</v>
      </c>
      <c r="K49" s="9">
        <v>461662.2</v>
      </c>
      <c r="L49" s="9">
        <f t="shared" si="3"/>
        <v>100</v>
      </c>
      <c r="N49"/>
      <c r="O49"/>
    </row>
    <row r="50" spans="1:15" s="10" customFormat="1" ht="15.75" x14ac:dyDescent="0.25">
      <c r="A50" s="3" t="s">
        <v>130</v>
      </c>
      <c r="B50" s="5" t="s">
        <v>52</v>
      </c>
      <c r="C50" s="18">
        <v>1323919.348</v>
      </c>
      <c r="D50" s="19">
        <v>100.09525737188463</v>
      </c>
      <c r="E50" s="14">
        <v>1030941.3</v>
      </c>
      <c r="F50" s="8">
        <f t="shared" si="0"/>
        <v>77.900000000000006</v>
      </c>
      <c r="G50" s="8">
        <f>G51+G52</f>
        <v>1129225.1000000001</v>
      </c>
      <c r="H50" s="8">
        <f t="shared" si="1"/>
        <v>109.5</v>
      </c>
      <c r="I50" s="8">
        <f>I51+I52</f>
        <v>1285481.7</v>
      </c>
      <c r="J50" s="8">
        <f t="shared" si="2"/>
        <v>113.8</v>
      </c>
      <c r="K50" s="8">
        <f>K51+K52</f>
        <v>1221982.3</v>
      </c>
      <c r="L50" s="8">
        <f t="shared" si="3"/>
        <v>95.1</v>
      </c>
      <c r="N50"/>
      <c r="O50"/>
    </row>
    <row r="51" spans="1:15" s="7" customFormat="1" ht="15.75" x14ac:dyDescent="0.25">
      <c r="A51" s="4" t="s">
        <v>131</v>
      </c>
      <c r="B51" s="6" t="s">
        <v>53</v>
      </c>
      <c r="C51" s="20">
        <v>1155582.7906199999</v>
      </c>
      <c r="D51" s="21">
        <v>103.69533152114762</v>
      </c>
      <c r="E51" s="16">
        <v>919367</v>
      </c>
      <c r="F51" s="9">
        <f t="shared" si="0"/>
        <v>79.599999999999994</v>
      </c>
      <c r="G51" s="9">
        <v>1012318.51325</v>
      </c>
      <c r="H51" s="9">
        <f t="shared" si="1"/>
        <v>110.1</v>
      </c>
      <c r="I51" s="9">
        <v>960409.89043999999</v>
      </c>
      <c r="J51" s="9">
        <f t="shared" si="2"/>
        <v>94.9</v>
      </c>
      <c r="K51" s="9">
        <v>885688.13333999994</v>
      </c>
      <c r="L51" s="9">
        <f t="shared" si="3"/>
        <v>92.2</v>
      </c>
      <c r="N51"/>
      <c r="O51"/>
    </row>
    <row r="52" spans="1:15" s="7" customFormat="1" ht="15.75" x14ac:dyDescent="0.25">
      <c r="A52" s="4" t="s">
        <v>132</v>
      </c>
      <c r="B52" s="6" t="s">
        <v>54</v>
      </c>
      <c r="C52" s="20">
        <v>168336.55737999998</v>
      </c>
      <c r="D52" s="21">
        <v>80.830980456182232</v>
      </c>
      <c r="E52" s="16">
        <v>111574.3</v>
      </c>
      <c r="F52" s="9">
        <f t="shared" si="0"/>
        <v>66.3</v>
      </c>
      <c r="G52" s="9">
        <v>116906.59145000001</v>
      </c>
      <c r="H52" s="9">
        <f t="shared" si="1"/>
        <v>104.8</v>
      </c>
      <c r="I52" s="9">
        <v>325071.79145000002</v>
      </c>
      <c r="J52" s="9">
        <f t="shared" si="2"/>
        <v>278.10000000000002</v>
      </c>
      <c r="K52" s="9">
        <v>336294.19144999998</v>
      </c>
      <c r="L52" s="9">
        <f t="shared" si="3"/>
        <v>103.5</v>
      </c>
      <c r="N52"/>
      <c r="O52"/>
    </row>
    <row r="53" spans="1:15" s="10" customFormat="1" ht="15.75" x14ac:dyDescent="0.25">
      <c r="A53" s="3" t="s">
        <v>133</v>
      </c>
      <c r="B53" s="5" t="s">
        <v>55</v>
      </c>
      <c r="C53" s="18">
        <v>6275222.2031399999</v>
      </c>
      <c r="D53" s="19">
        <v>102.33771402009046</v>
      </c>
      <c r="E53" s="14">
        <v>6357711.5</v>
      </c>
      <c r="F53" s="8">
        <f t="shared" si="0"/>
        <v>101.3</v>
      </c>
      <c r="G53" s="8">
        <f>SUM(G54:G59)</f>
        <v>6062990</v>
      </c>
      <c r="H53" s="8">
        <f t="shared" si="1"/>
        <v>95.4</v>
      </c>
      <c r="I53" s="8">
        <f>SUM(I54:I59)</f>
        <v>5183372.2</v>
      </c>
      <c r="J53" s="8">
        <f t="shared" si="2"/>
        <v>85.5</v>
      </c>
      <c r="K53" s="8">
        <f>SUM(K54:K59)</f>
        <v>5025709.2</v>
      </c>
      <c r="L53" s="8">
        <f t="shared" si="3"/>
        <v>97</v>
      </c>
      <c r="N53"/>
      <c r="O53"/>
    </row>
    <row r="54" spans="1:15" s="7" customFormat="1" ht="15.75" x14ac:dyDescent="0.25">
      <c r="A54" s="4" t="s">
        <v>134</v>
      </c>
      <c r="B54" s="6" t="s">
        <v>56</v>
      </c>
      <c r="C54" s="20">
        <v>2129110.2287900001</v>
      </c>
      <c r="D54" s="21">
        <v>101.83504449697392</v>
      </c>
      <c r="E54" s="16">
        <v>1966523.5</v>
      </c>
      <c r="F54" s="9">
        <f t="shared" si="0"/>
        <v>92.4</v>
      </c>
      <c r="G54" s="9">
        <v>1937251.63854</v>
      </c>
      <c r="H54" s="9">
        <f t="shared" si="1"/>
        <v>98.5</v>
      </c>
      <c r="I54" s="9">
        <v>1649597.6085399999</v>
      </c>
      <c r="J54" s="9">
        <f t="shared" si="2"/>
        <v>85.2</v>
      </c>
      <c r="K54" s="9">
        <v>1495709.0385400001</v>
      </c>
      <c r="L54" s="9">
        <f t="shared" si="3"/>
        <v>90.7</v>
      </c>
      <c r="N54"/>
      <c r="O54"/>
    </row>
    <row r="55" spans="1:15" s="7" customFormat="1" ht="15.75" x14ac:dyDescent="0.25">
      <c r="A55" s="4" t="s">
        <v>135</v>
      </c>
      <c r="B55" s="6" t="s">
        <v>57</v>
      </c>
      <c r="C55" s="20">
        <v>629318.89767999994</v>
      </c>
      <c r="D55" s="21">
        <v>103.10895561456377</v>
      </c>
      <c r="E55" s="16">
        <v>616869.80000000005</v>
      </c>
      <c r="F55" s="9">
        <f t="shared" si="0"/>
        <v>98</v>
      </c>
      <c r="G55" s="9">
        <v>308053.42300000001</v>
      </c>
      <c r="H55" s="9">
        <f t="shared" si="1"/>
        <v>49.9</v>
      </c>
      <c r="I55" s="9">
        <v>307860.09999999998</v>
      </c>
      <c r="J55" s="9">
        <f t="shared" si="2"/>
        <v>99.9</v>
      </c>
      <c r="K55" s="9">
        <v>307030.82299999997</v>
      </c>
      <c r="L55" s="9">
        <f t="shared" si="3"/>
        <v>99.7</v>
      </c>
      <c r="N55"/>
      <c r="O55"/>
    </row>
    <row r="56" spans="1:15" s="7" customFormat="1" ht="15.75" x14ac:dyDescent="0.25">
      <c r="A56" s="4" t="s">
        <v>136</v>
      </c>
      <c r="B56" s="6" t="s">
        <v>58</v>
      </c>
      <c r="C56" s="20">
        <v>67367.205650000004</v>
      </c>
      <c r="D56" s="21">
        <v>76.980044312186791</v>
      </c>
      <c r="E56" s="16">
        <v>69408.600000000006</v>
      </c>
      <c r="F56" s="9">
        <f t="shared" si="0"/>
        <v>103</v>
      </c>
      <c r="G56" s="9">
        <v>67405.131999999998</v>
      </c>
      <c r="H56" s="9">
        <f t="shared" si="1"/>
        <v>97.1</v>
      </c>
      <c r="I56" s="9">
        <v>67022.032000000007</v>
      </c>
      <c r="J56" s="9">
        <f t="shared" si="2"/>
        <v>99.4</v>
      </c>
      <c r="K56" s="9">
        <v>64039.932000000001</v>
      </c>
      <c r="L56" s="9">
        <f t="shared" si="3"/>
        <v>95.6</v>
      </c>
      <c r="N56"/>
      <c r="O56"/>
    </row>
    <row r="57" spans="1:15" s="7" customFormat="1" ht="15.75" x14ac:dyDescent="0.25">
      <c r="A57" s="4" t="s">
        <v>137</v>
      </c>
      <c r="B57" s="6" t="s">
        <v>59</v>
      </c>
      <c r="C57" s="20">
        <v>170424.05250999998</v>
      </c>
      <c r="D57" s="21">
        <v>97.286333017200562</v>
      </c>
      <c r="E57" s="16">
        <v>171301.4</v>
      </c>
      <c r="F57" s="9">
        <f t="shared" si="0"/>
        <v>100.5</v>
      </c>
      <c r="G57" s="9">
        <v>238027.92439999999</v>
      </c>
      <c r="H57" s="9">
        <f t="shared" si="1"/>
        <v>139</v>
      </c>
      <c r="I57" s="9">
        <v>238549.82440000001</v>
      </c>
      <c r="J57" s="9">
        <f t="shared" si="2"/>
        <v>100.2</v>
      </c>
      <c r="K57" s="9">
        <v>238549.82440000001</v>
      </c>
      <c r="L57" s="9">
        <f t="shared" si="3"/>
        <v>100</v>
      </c>
      <c r="N57"/>
      <c r="O57"/>
    </row>
    <row r="58" spans="1:15" s="7" customFormat="1" ht="15.75" x14ac:dyDescent="0.25">
      <c r="A58" s="4" t="s">
        <v>138</v>
      </c>
      <c r="B58" s="6" t="s">
        <v>60</v>
      </c>
      <c r="C58" s="20">
        <v>102493.06</v>
      </c>
      <c r="D58" s="21">
        <v>99.900497240878209</v>
      </c>
      <c r="E58" s="16">
        <v>105820</v>
      </c>
      <c r="F58" s="9">
        <f t="shared" si="0"/>
        <v>103.2</v>
      </c>
      <c r="G58" s="9">
        <v>106519.06299999999</v>
      </c>
      <c r="H58" s="9">
        <f t="shared" si="1"/>
        <v>100.7</v>
      </c>
      <c r="I58" s="9">
        <v>106519.06299999999</v>
      </c>
      <c r="J58" s="9">
        <f t="shared" si="2"/>
        <v>100</v>
      </c>
      <c r="K58" s="9">
        <v>106519.06299999999</v>
      </c>
      <c r="L58" s="9">
        <f t="shared" si="3"/>
        <v>100</v>
      </c>
      <c r="N58"/>
      <c r="O58"/>
    </row>
    <row r="59" spans="1:15" s="7" customFormat="1" ht="15.75" x14ac:dyDescent="0.25">
      <c r="A59" s="4" t="s">
        <v>139</v>
      </c>
      <c r="B59" s="6" t="s">
        <v>61</v>
      </c>
      <c r="C59" s="20">
        <v>3176508.7585100001</v>
      </c>
      <c r="D59" s="21">
        <v>103.62111893483666</v>
      </c>
      <c r="E59" s="16">
        <v>3427788.1</v>
      </c>
      <c r="F59" s="9">
        <f t="shared" si="0"/>
        <v>107.9</v>
      </c>
      <c r="G59" s="9">
        <v>3405732.82975</v>
      </c>
      <c r="H59" s="9">
        <f t="shared" si="1"/>
        <v>99.4</v>
      </c>
      <c r="I59" s="9">
        <v>2813823.5297500002</v>
      </c>
      <c r="J59" s="9">
        <f t="shared" si="2"/>
        <v>82.6</v>
      </c>
      <c r="K59" s="9">
        <v>2813860.5297500002</v>
      </c>
      <c r="L59" s="9">
        <f t="shared" si="3"/>
        <v>100</v>
      </c>
      <c r="N59"/>
      <c r="O59"/>
    </row>
    <row r="60" spans="1:15" s="10" customFormat="1" ht="15.75" x14ac:dyDescent="0.25">
      <c r="A60" s="3" t="s">
        <v>140</v>
      </c>
      <c r="B60" s="5" t="s">
        <v>62</v>
      </c>
      <c r="C60" s="18">
        <v>13299959.444389999</v>
      </c>
      <c r="D60" s="19">
        <v>97.921575054366627</v>
      </c>
      <c r="E60" s="14">
        <v>14709900.300000001</v>
      </c>
      <c r="F60" s="8">
        <f t="shared" si="0"/>
        <v>110.6</v>
      </c>
      <c r="G60" s="8">
        <f>SUM(G61:G65)</f>
        <v>15528082.5</v>
      </c>
      <c r="H60" s="8">
        <f t="shared" si="1"/>
        <v>105.6</v>
      </c>
      <c r="I60" s="8">
        <f>SUM(I61:I65)</f>
        <v>15439986.1</v>
      </c>
      <c r="J60" s="8">
        <f t="shared" si="2"/>
        <v>99.4</v>
      </c>
      <c r="K60" s="8">
        <f>SUM(K61:K65)</f>
        <v>15406674.1</v>
      </c>
      <c r="L60" s="8">
        <f t="shared" si="3"/>
        <v>99.8</v>
      </c>
      <c r="N60"/>
      <c r="O60"/>
    </row>
    <row r="61" spans="1:15" s="7" customFormat="1" ht="15.75" x14ac:dyDescent="0.25">
      <c r="A61" s="4" t="s">
        <v>141</v>
      </c>
      <c r="B61" s="6" t="s">
        <v>63</v>
      </c>
      <c r="C61" s="20">
        <v>382720.23112000001</v>
      </c>
      <c r="D61" s="21">
        <v>99.422793075371558</v>
      </c>
      <c r="E61" s="16">
        <v>388527.3</v>
      </c>
      <c r="F61" s="9">
        <f t="shared" si="0"/>
        <v>101.5</v>
      </c>
      <c r="G61" s="9">
        <v>455550.28</v>
      </c>
      <c r="H61" s="9">
        <f t="shared" si="1"/>
        <v>117.3</v>
      </c>
      <c r="I61" s="9">
        <v>443323.25</v>
      </c>
      <c r="J61" s="9">
        <f t="shared" si="2"/>
        <v>97.3</v>
      </c>
      <c r="K61" s="9">
        <v>443574.11</v>
      </c>
      <c r="L61" s="9">
        <f t="shared" si="3"/>
        <v>100.1</v>
      </c>
      <c r="N61"/>
      <c r="O61"/>
    </row>
    <row r="62" spans="1:15" s="7" customFormat="1" ht="15.75" x14ac:dyDescent="0.25">
      <c r="A62" s="4" t="s">
        <v>142</v>
      </c>
      <c r="B62" s="6" t="s">
        <v>64</v>
      </c>
      <c r="C62" s="20">
        <v>1730832.3972700001</v>
      </c>
      <c r="D62" s="21">
        <v>102.23158002189072</v>
      </c>
      <c r="E62" s="16">
        <v>1800063.1</v>
      </c>
      <c r="F62" s="9">
        <f t="shared" si="0"/>
        <v>104</v>
      </c>
      <c r="G62" s="9">
        <v>1914047.243</v>
      </c>
      <c r="H62" s="9">
        <f t="shared" si="1"/>
        <v>106.3</v>
      </c>
      <c r="I62" s="9">
        <v>1914804.8430000001</v>
      </c>
      <c r="J62" s="9">
        <f t="shared" si="2"/>
        <v>100</v>
      </c>
      <c r="K62" s="9">
        <v>1914804.855</v>
      </c>
      <c r="L62" s="9">
        <f t="shared" si="3"/>
        <v>100</v>
      </c>
      <c r="N62"/>
      <c r="O62"/>
    </row>
    <row r="63" spans="1:15" s="7" customFormat="1" ht="15.75" x14ac:dyDescent="0.25">
      <c r="A63" s="4" t="s">
        <v>143</v>
      </c>
      <c r="B63" s="6" t="s">
        <v>65</v>
      </c>
      <c r="C63" s="20">
        <v>8691644.7699100003</v>
      </c>
      <c r="D63" s="21">
        <v>97.762896262872161</v>
      </c>
      <c r="E63" s="16">
        <v>8774149.5</v>
      </c>
      <c r="F63" s="9">
        <f t="shared" si="0"/>
        <v>100.9</v>
      </c>
      <c r="G63" s="9">
        <v>9234103.3910000008</v>
      </c>
      <c r="H63" s="9">
        <f t="shared" si="1"/>
        <v>105.2</v>
      </c>
      <c r="I63" s="9">
        <v>9086242.4079999998</v>
      </c>
      <c r="J63" s="9">
        <f t="shared" si="2"/>
        <v>98.4</v>
      </c>
      <c r="K63" s="9">
        <v>9112719.1980000008</v>
      </c>
      <c r="L63" s="9">
        <f t="shared" si="3"/>
        <v>100.3</v>
      </c>
      <c r="N63"/>
      <c r="O63"/>
    </row>
    <row r="64" spans="1:15" s="7" customFormat="1" ht="15.75" x14ac:dyDescent="0.25">
      <c r="A64" s="4" t="s">
        <v>144</v>
      </c>
      <c r="B64" s="6" t="s">
        <v>66</v>
      </c>
      <c r="C64" s="20">
        <v>1790212.4452799999</v>
      </c>
      <c r="D64" s="21">
        <v>94.994137255850916</v>
      </c>
      <c r="E64" s="16">
        <v>3149806.2</v>
      </c>
      <c r="F64" s="9">
        <f t="shared" si="0"/>
        <v>175.9</v>
      </c>
      <c r="G64" s="9">
        <v>3211666.28</v>
      </c>
      <c r="H64" s="9">
        <f t="shared" si="1"/>
        <v>102</v>
      </c>
      <c r="I64" s="9">
        <v>3293471.48</v>
      </c>
      <c r="J64" s="9">
        <f t="shared" si="2"/>
        <v>102.5</v>
      </c>
      <c r="K64" s="9">
        <v>3330801.88</v>
      </c>
      <c r="L64" s="9">
        <f t="shared" si="3"/>
        <v>101.1</v>
      </c>
      <c r="N64"/>
      <c r="O64"/>
    </row>
    <row r="65" spans="1:15" s="7" customFormat="1" ht="15.75" x14ac:dyDescent="0.25">
      <c r="A65" s="4" t="s">
        <v>145</v>
      </c>
      <c r="B65" s="6" t="s">
        <v>67</v>
      </c>
      <c r="C65" s="20">
        <v>704549.60080999997</v>
      </c>
      <c r="D65" s="21">
        <v>96.622447717312298</v>
      </c>
      <c r="E65" s="16">
        <v>597354.19999999995</v>
      </c>
      <c r="F65" s="9">
        <f t="shared" si="0"/>
        <v>84.8</v>
      </c>
      <c r="G65" s="9">
        <v>712715.28099999996</v>
      </c>
      <c r="H65" s="9">
        <f t="shared" si="1"/>
        <v>119.3</v>
      </c>
      <c r="I65" s="9">
        <v>702144.13699999999</v>
      </c>
      <c r="J65" s="9">
        <f t="shared" si="2"/>
        <v>98.5</v>
      </c>
      <c r="K65" s="9">
        <v>604774.01</v>
      </c>
      <c r="L65" s="9">
        <f t="shared" si="3"/>
        <v>86.1</v>
      </c>
      <c r="N65"/>
      <c r="O65"/>
    </row>
    <row r="66" spans="1:15" s="10" customFormat="1" ht="15.75" x14ac:dyDescent="0.25">
      <c r="A66" s="3" t="s">
        <v>146</v>
      </c>
      <c r="B66" s="5" t="s">
        <v>68</v>
      </c>
      <c r="C66" s="18">
        <v>2209763.02232</v>
      </c>
      <c r="D66" s="19">
        <v>91.590696007731708</v>
      </c>
      <c r="E66" s="14">
        <v>3804554.5</v>
      </c>
      <c r="F66" s="8">
        <f t="shared" si="0"/>
        <v>172.2</v>
      </c>
      <c r="G66" s="8">
        <f>SUM(G67:G70)</f>
        <v>1548775.7</v>
      </c>
      <c r="H66" s="8">
        <f t="shared" si="1"/>
        <v>40.700000000000003</v>
      </c>
      <c r="I66" s="8">
        <f>SUM(I67:I70)</f>
        <v>1776195.5</v>
      </c>
      <c r="J66" s="8">
        <f t="shared" si="2"/>
        <v>114.7</v>
      </c>
      <c r="K66" s="8">
        <f>SUM(K67:K70)</f>
        <v>1497237.5</v>
      </c>
      <c r="L66" s="8">
        <f t="shared" si="3"/>
        <v>84.3</v>
      </c>
      <c r="N66"/>
      <c r="O66"/>
    </row>
    <row r="67" spans="1:15" s="7" customFormat="1" ht="15.75" x14ac:dyDescent="0.25">
      <c r="A67" s="4" t="s">
        <v>147</v>
      </c>
      <c r="B67" s="6" t="s">
        <v>69</v>
      </c>
      <c r="C67" s="20">
        <v>66664.865780000007</v>
      </c>
      <c r="D67" s="21">
        <v>101.07168792304337</v>
      </c>
      <c r="E67" s="16">
        <v>16899.8</v>
      </c>
      <c r="F67" s="9">
        <f t="shared" si="0"/>
        <v>25.4</v>
      </c>
      <c r="G67" s="9">
        <v>29312.26</v>
      </c>
      <c r="H67" s="9">
        <f t="shared" si="1"/>
        <v>173.4</v>
      </c>
      <c r="I67" s="9">
        <v>29265.384999999998</v>
      </c>
      <c r="J67" s="9">
        <f t="shared" si="2"/>
        <v>99.8</v>
      </c>
      <c r="K67" s="9">
        <v>27812.26</v>
      </c>
      <c r="L67" s="9">
        <f t="shared" si="3"/>
        <v>95</v>
      </c>
      <c r="N67"/>
      <c r="O67"/>
    </row>
    <row r="68" spans="1:15" s="7" customFormat="1" ht="15.75" x14ac:dyDescent="0.25">
      <c r="A68" s="4" t="s">
        <v>148</v>
      </c>
      <c r="B68" s="6" t="s">
        <v>70</v>
      </c>
      <c r="C68" s="20">
        <v>1370211.0155</v>
      </c>
      <c r="D68" s="21">
        <v>87.509238022745691</v>
      </c>
      <c r="E68" s="16">
        <v>2850149.7</v>
      </c>
      <c r="F68" s="9">
        <f t="shared" si="0"/>
        <v>208</v>
      </c>
      <c r="G68" s="9">
        <v>537632.88</v>
      </c>
      <c r="H68" s="9">
        <f t="shared" si="1"/>
        <v>18.899999999999999</v>
      </c>
      <c r="I68" s="9">
        <v>738831.80299999996</v>
      </c>
      <c r="J68" s="9">
        <f t="shared" si="2"/>
        <v>137.4</v>
      </c>
      <c r="K68" s="9">
        <v>461631</v>
      </c>
      <c r="L68" s="9">
        <f t="shared" si="3"/>
        <v>62.5</v>
      </c>
      <c r="N68"/>
      <c r="O68"/>
    </row>
    <row r="69" spans="1:15" s="7" customFormat="1" ht="15.75" x14ac:dyDescent="0.25">
      <c r="A69" s="4" t="s">
        <v>149</v>
      </c>
      <c r="B69" s="6" t="s">
        <v>71</v>
      </c>
      <c r="C69" s="20">
        <v>720172.80007</v>
      </c>
      <c r="D69" s="21">
        <v>98.949568930830281</v>
      </c>
      <c r="E69" s="16">
        <v>878826.9</v>
      </c>
      <c r="F69" s="9">
        <f t="shared" si="0"/>
        <v>122</v>
      </c>
      <c r="G69" s="9">
        <v>921854.82299999997</v>
      </c>
      <c r="H69" s="9">
        <f t="shared" si="1"/>
        <v>104.9</v>
      </c>
      <c r="I69" s="9">
        <v>948024.32299999997</v>
      </c>
      <c r="J69" s="9">
        <f t="shared" si="2"/>
        <v>102.8</v>
      </c>
      <c r="K69" s="9">
        <v>947720.223</v>
      </c>
      <c r="L69" s="9">
        <f t="shared" si="3"/>
        <v>100</v>
      </c>
      <c r="N69"/>
      <c r="O69"/>
    </row>
    <row r="70" spans="1:15" s="7" customFormat="1" ht="15.75" x14ac:dyDescent="0.25">
      <c r="A70" s="4" t="s">
        <v>150</v>
      </c>
      <c r="B70" s="6" t="s">
        <v>72</v>
      </c>
      <c r="C70" s="20">
        <v>52714.340969999997</v>
      </c>
      <c r="D70" s="21">
        <v>99.303744177547031</v>
      </c>
      <c r="E70" s="16">
        <v>58678.1</v>
      </c>
      <c r="F70" s="9">
        <f t="shared" si="0"/>
        <v>111.3</v>
      </c>
      <c r="G70" s="9">
        <v>59975.7</v>
      </c>
      <c r="H70" s="9">
        <f t="shared" si="1"/>
        <v>102.2</v>
      </c>
      <c r="I70" s="9">
        <v>60074</v>
      </c>
      <c r="J70" s="9">
        <f t="shared" si="2"/>
        <v>100.2</v>
      </c>
      <c r="K70" s="9">
        <v>60074</v>
      </c>
      <c r="L70" s="9">
        <f t="shared" si="3"/>
        <v>100</v>
      </c>
      <c r="N70"/>
      <c r="O70"/>
    </row>
    <row r="71" spans="1:15" s="10" customFormat="1" ht="15.75" x14ac:dyDescent="0.25">
      <c r="A71" s="3" t="s">
        <v>151</v>
      </c>
      <c r="B71" s="5" t="s">
        <v>73</v>
      </c>
      <c r="C71" s="18">
        <v>346262.72320000001</v>
      </c>
      <c r="D71" s="19">
        <v>98.911136295714471</v>
      </c>
      <c r="E71" s="14">
        <v>405613.8</v>
      </c>
      <c r="F71" s="8">
        <f t="shared" si="0"/>
        <v>117.1</v>
      </c>
      <c r="G71" s="8">
        <f>SUM(G72:G74)</f>
        <v>428258.1</v>
      </c>
      <c r="H71" s="8">
        <f t="shared" si="1"/>
        <v>105.6</v>
      </c>
      <c r="I71" s="8">
        <f>SUM(I72:I74)</f>
        <v>428258.1</v>
      </c>
      <c r="J71" s="8">
        <f t="shared" si="2"/>
        <v>100</v>
      </c>
      <c r="K71" s="8">
        <f>SUM(K72:K74)</f>
        <v>428258.1</v>
      </c>
      <c r="L71" s="8">
        <f t="shared" si="3"/>
        <v>100</v>
      </c>
      <c r="N71"/>
      <c r="O71"/>
    </row>
    <row r="72" spans="1:15" s="7" customFormat="1" ht="15.75" x14ac:dyDescent="0.25">
      <c r="A72" s="4" t="s">
        <v>152</v>
      </c>
      <c r="B72" s="6" t="s">
        <v>74</v>
      </c>
      <c r="C72" s="20">
        <v>218754.24</v>
      </c>
      <c r="D72" s="21">
        <v>99.998692613862588</v>
      </c>
      <c r="E72" s="16">
        <v>211585.7</v>
      </c>
      <c r="F72" s="9">
        <f t="shared" ref="F72:F81" si="4">E72/C72*100</f>
        <v>96.7</v>
      </c>
      <c r="G72" s="9">
        <v>233818.2</v>
      </c>
      <c r="H72" s="9">
        <f t="shared" ref="H72:H81" si="5">G72/E72*100</f>
        <v>110.5</v>
      </c>
      <c r="I72" s="9">
        <v>233818.2</v>
      </c>
      <c r="J72" s="9">
        <f t="shared" ref="J72:J81" si="6">I72/G72*100</f>
        <v>100</v>
      </c>
      <c r="K72" s="9">
        <v>233818.2</v>
      </c>
      <c r="L72" s="9">
        <f t="shared" ref="L72:L81" si="7">K72/I72*100</f>
        <v>100</v>
      </c>
      <c r="N72"/>
      <c r="O72"/>
    </row>
    <row r="73" spans="1:15" s="7" customFormat="1" ht="15.75" x14ac:dyDescent="0.25">
      <c r="A73" s="4" t="s">
        <v>153</v>
      </c>
      <c r="B73" s="6" t="s">
        <v>75</v>
      </c>
      <c r="C73" s="20">
        <v>117402.24084</v>
      </c>
      <c r="D73" s="21">
        <v>96.858787602524359</v>
      </c>
      <c r="E73" s="16">
        <v>180320.3</v>
      </c>
      <c r="F73" s="9">
        <f t="shared" si="4"/>
        <v>153.6</v>
      </c>
      <c r="G73" s="9">
        <v>180729.1</v>
      </c>
      <c r="H73" s="9">
        <f t="shared" si="5"/>
        <v>100.2</v>
      </c>
      <c r="I73" s="9">
        <v>180729.1</v>
      </c>
      <c r="J73" s="9">
        <f t="shared" si="6"/>
        <v>100</v>
      </c>
      <c r="K73" s="9">
        <v>180729.1</v>
      </c>
      <c r="L73" s="9">
        <f t="shared" si="7"/>
        <v>100</v>
      </c>
      <c r="N73"/>
      <c r="O73"/>
    </row>
    <row r="74" spans="1:15" s="7" customFormat="1" ht="15.75" x14ac:dyDescent="0.25">
      <c r="A74" s="4" t="s">
        <v>154</v>
      </c>
      <c r="B74" s="6" t="s">
        <v>76</v>
      </c>
      <c r="C74" s="20">
        <v>10106.24236</v>
      </c>
      <c r="D74" s="21">
        <v>99.984953743277245</v>
      </c>
      <c r="E74" s="16">
        <v>13707.8</v>
      </c>
      <c r="F74" s="9">
        <f t="shared" si="4"/>
        <v>135.6</v>
      </c>
      <c r="G74" s="9">
        <v>13710.8</v>
      </c>
      <c r="H74" s="9">
        <f t="shared" si="5"/>
        <v>100</v>
      </c>
      <c r="I74" s="9">
        <v>13710.8</v>
      </c>
      <c r="J74" s="9">
        <f t="shared" si="6"/>
        <v>100</v>
      </c>
      <c r="K74" s="9">
        <v>13710.8</v>
      </c>
      <c r="L74" s="9">
        <f t="shared" si="7"/>
        <v>100</v>
      </c>
      <c r="N74"/>
      <c r="O74"/>
    </row>
    <row r="75" spans="1:15" s="10" customFormat="1" ht="15.75" x14ac:dyDescent="0.25">
      <c r="A75" s="3" t="s">
        <v>155</v>
      </c>
      <c r="B75" s="5" t="s">
        <v>77</v>
      </c>
      <c r="C75" s="18">
        <v>28261.428540000001</v>
      </c>
      <c r="D75" s="19">
        <v>100</v>
      </c>
      <c r="E75" s="14">
        <v>26823.1</v>
      </c>
      <c r="F75" s="8">
        <f t="shared" si="4"/>
        <v>94.9</v>
      </c>
      <c r="G75" s="8">
        <f>G76</f>
        <v>28908</v>
      </c>
      <c r="H75" s="8">
        <f t="shared" si="5"/>
        <v>107.8</v>
      </c>
      <c r="I75" s="8">
        <f>I76</f>
        <v>27578.400000000001</v>
      </c>
      <c r="J75" s="8">
        <f t="shared" si="6"/>
        <v>95.4</v>
      </c>
      <c r="K75" s="8">
        <f>K76</f>
        <v>42155.1</v>
      </c>
      <c r="L75" s="8">
        <f t="shared" si="7"/>
        <v>152.9</v>
      </c>
      <c r="N75"/>
      <c r="O75"/>
    </row>
    <row r="76" spans="1:15" s="7" customFormat="1" ht="15.75" x14ac:dyDescent="0.25">
      <c r="A76" s="4" t="s">
        <v>156</v>
      </c>
      <c r="B76" s="6" t="s">
        <v>78</v>
      </c>
      <c r="C76" s="20">
        <v>28261.428540000001</v>
      </c>
      <c r="D76" s="21">
        <v>100</v>
      </c>
      <c r="E76" s="16">
        <v>26823.1</v>
      </c>
      <c r="F76" s="9">
        <f t="shared" si="4"/>
        <v>94.9</v>
      </c>
      <c r="G76" s="9">
        <v>28908.049930000001</v>
      </c>
      <c r="H76" s="9">
        <f t="shared" si="5"/>
        <v>107.8</v>
      </c>
      <c r="I76" s="9">
        <v>27578.425749999999</v>
      </c>
      <c r="J76" s="9">
        <f t="shared" si="6"/>
        <v>95.4</v>
      </c>
      <c r="K76" s="9">
        <v>42155.102989999999</v>
      </c>
      <c r="L76" s="9">
        <f t="shared" si="7"/>
        <v>152.9</v>
      </c>
      <c r="N76"/>
      <c r="O76"/>
    </row>
    <row r="77" spans="1:15" s="10" customFormat="1" ht="25.5" x14ac:dyDescent="0.25">
      <c r="A77" s="3" t="s">
        <v>157</v>
      </c>
      <c r="B77" s="5" t="s">
        <v>79</v>
      </c>
      <c r="C77" s="18">
        <v>4709142.7240800001</v>
      </c>
      <c r="D77" s="19">
        <v>111.08930125772858</v>
      </c>
      <c r="E77" s="14">
        <v>3082285.2</v>
      </c>
      <c r="F77" s="8">
        <f t="shared" si="4"/>
        <v>65.5</v>
      </c>
      <c r="G77" s="8">
        <f>SUM(G78:G80)</f>
        <v>2919141.1</v>
      </c>
      <c r="H77" s="8">
        <f t="shared" si="5"/>
        <v>94.7</v>
      </c>
      <c r="I77" s="8">
        <f>SUM(I78:I80)</f>
        <v>2478174.2000000002</v>
      </c>
      <c r="J77" s="8">
        <f t="shared" si="6"/>
        <v>84.9</v>
      </c>
      <c r="K77" s="8">
        <f>SUM(K78:K80)</f>
        <v>2546876.6</v>
      </c>
      <c r="L77" s="8">
        <f t="shared" si="7"/>
        <v>102.8</v>
      </c>
      <c r="N77"/>
      <c r="O77"/>
    </row>
    <row r="78" spans="1:15" s="7" customFormat="1" ht="25.5" x14ac:dyDescent="0.25">
      <c r="A78" s="4" t="s">
        <v>158</v>
      </c>
      <c r="B78" s="6" t="s">
        <v>80</v>
      </c>
      <c r="C78" s="20">
        <v>797109.7</v>
      </c>
      <c r="D78" s="21">
        <v>100</v>
      </c>
      <c r="E78" s="16">
        <v>596512.30000000005</v>
      </c>
      <c r="F78" s="9">
        <f t="shared" si="4"/>
        <v>74.8</v>
      </c>
      <c r="G78" s="9">
        <v>596512.29799999995</v>
      </c>
      <c r="H78" s="9">
        <f t="shared" si="5"/>
        <v>100</v>
      </c>
      <c r="I78" s="9">
        <v>596512.29799999995</v>
      </c>
      <c r="J78" s="9">
        <f t="shared" si="6"/>
        <v>100</v>
      </c>
      <c r="K78" s="9">
        <v>607846.03200000001</v>
      </c>
      <c r="L78" s="9">
        <f t="shared" si="7"/>
        <v>101.9</v>
      </c>
      <c r="N78"/>
      <c r="O78"/>
    </row>
    <row r="79" spans="1:15" s="7" customFormat="1" ht="15.75" x14ac:dyDescent="0.25">
      <c r="A79" s="4" t="s">
        <v>159</v>
      </c>
      <c r="B79" s="6" t="s">
        <v>81</v>
      </c>
      <c r="C79" s="20">
        <v>93024.701379999999</v>
      </c>
      <c r="D79" s="21">
        <v>100</v>
      </c>
      <c r="E79" s="16">
        <v>301230</v>
      </c>
      <c r="F79" s="9">
        <f t="shared" si="4"/>
        <v>323.8</v>
      </c>
      <c r="G79" s="9">
        <v>241230</v>
      </c>
      <c r="H79" s="9">
        <f t="shared" si="5"/>
        <v>80.099999999999994</v>
      </c>
      <c r="I79" s="9">
        <v>241230</v>
      </c>
      <c r="J79" s="9">
        <f t="shared" si="6"/>
        <v>100</v>
      </c>
      <c r="K79" s="9">
        <v>241230</v>
      </c>
      <c r="L79" s="9">
        <f t="shared" si="7"/>
        <v>100</v>
      </c>
      <c r="N79"/>
      <c r="O79"/>
    </row>
    <row r="80" spans="1:15" s="7" customFormat="1" ht="15.75" x14ac:dyDescent="0.25">
      <c r="A80" s="4" t="s">
        <v>160</v>
      </c>
      <c r="B80" s="6" t="s">
        <v>82</v>
      </c>
      <c r="C80" s="20">
        <v>3819008.3226999999</v>
      </c>
      <c r="D80" s="21">
        <v>114.03680387615597</v>
      </c>
      <c r="E80" s="16">
        <v>2184542.9</v>
      </c>
      <c r="F80" s="9">
        <f t="shared" si="4"/>
        <v>57.2</v>
      </c>
      <c r="G80" s="9">
        <v>2081398.8259999999</v>
      </c>
      <c r="H80" s="9">
        <f t="shared" si="5"/>
        <v>95.3</v>
      </c>
      <c r="I80" s="9">
        <v>1640431.949</v>
      </c>
      <c r="J80" s="9">
        <f t="shared" si="6"/>
        <v>78.8</v>
      </c>
      <c r="K80" s="9">
        <v>1697800.598</v>
      </c>
      <c r="L80" s="9">
        <f t="shared" si="7"/>
        <v>103.5</v>
      </c>
      <c r="N80"/>
      <c r="O80"/>
    </row>
    <row r="81" spans="1:12" s="12" customFormat="1" ht="15.75" x14ac:dyDescent="0.25">
      <c r="A81" s="23" t="s">
        <v>83</v>
      </c>
      <c r="B81" s="23"/>
      <c r="C81" s="22">
        <v>68037603.484899998</v>
      </c>
      <c r="D81" s="19">
        <v>95.66356340260765</v>
      </c>
      <c r="E81" s="14">
        <f t="shared" ref="E81" si="8">E77+E71+E66+E60+E53+E42+E39+E34+E24+E19+E17+E7+E75+E50</f>
        <v>72299644.200000003</v>
      </c>
      <c r="F81" s="8">
        <f t="shared" si="4"/>
        <v>106.3</v>
      </c>
      <c r="G81" s="8">
        <f t="shared" ref="G81:K81" si="9">G77+G71+G66+G60+G53+G42+G39+G34+G24+G19+G17+G7+G75+G50</f>
        <v>64072852.700000003</v>
      </c>
      <c r="H81" s="8">
        <f t="shared" si="5"/>
        <v>88.6</v>
      </c>
      <c r="I81" s="8">
        <f t="shared" si="9"/>
        <v>59966209.700000003</v>
      </c>
      <c r="J81" s="8">
        <f t="shared" si="6"/>
        <v>93.6</v>
      </c>
      <c r="K81" s="8">
        <f t="shared" si="9"/>
        <v>60763312</v>
      </c>
      <c r="L81" s="8">
        <f t="shared" si="7"/>
        <v>101.3</v>
      </c>
    </row>
    <row r="82" spans="1:12" s="7" customFormat="1" ht="15.75" x14ac:dyDescent="0.25">
      <c r="L82" s="13"/>
    </row>
  </sheetData>
  <dataConsolidate/>
  <mergeCells count="10">
    <mergeCell ref="A81:B81"/>
    <mergeCell ref="A2:L2"/>
    <mergeCell ref="A3:L3"/>
    <mergeCell ref="K4:L4"/>
    <mergeCell ref="J1:L1"/>
    <mergeCell ref="A4:B5"/>
    <mergeCell ref="G4:H4"/>
    <mergeCell ref="I4:J4"/>
    <mergeCell ref="C4:D4"/>
    <mergeCell ref="E4:F4"/>
  </mergeCells>
  <pageMargins left="0.70866141732283472" right="0.70866141732283472" top="0.74803149606299213" bottom="0.74803149606299213" header="0.31496062992125984" footer="0.31496062992125984"/>
  <pageSetup paperSize="9" scale="51" fitToHeight="0" orientation="landscape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2020-11-11T10:56:38Z</cp:lastPrinted>
  <dcterms:created xsi:type="dcterms:W3CDTF">2019-10-23T11:57:26Z</dcterms:created>
  <dcterms:modified xsi:type="dcterms:W3CDTF">2020-11-11T10:56:47Z</dcterms:modified>
</cp:coreProperties>
</file>