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5" yWindow="195" windowWidth="20265" windowHeight="7950"/>
  </bookViews>
  <sheets>
    <sheet name="Прил 8" sheetId="4" r:id="rId1"/>
  </sheets>
  <definedNames>
    <definedName name="_xlnm.Print_Titles" localSheetId="0">'Прил 8'!$5:$6</definedName>
  </definedNames>
  <calcPr calcId="162913"/>
</workbook>
</file>

<file path=xl/calcChain.xml><?xml version="1.0" encoding="utf-8"?>
<calcChain xmlns="http://schemas.openxmlformats.org/spreadsheetml/2006/main">
  <c r="B38" i="4" l="1"/>
  <c r="G13" i="4"/>
  <c r="H13" i="4"/>
  <c r="B12" i="4" l="1"/>
  <c r="C13" i="4" l="1"/>
  <c r="G12" i="4"/>
  <c r="H12" i="4" s="1"/>
  <c r="H36" i="4"/>
  <c r="H37" i="4"/>
  <c r="E38" i="4" l="1"/>
  <c r="G36" i="4"/>
  <c r="G37" i="4"/>
  <c r="C12" i="4" l="1"/>
  <c r="G34" i="4"/>
  <c r="H34" i="4" s="1"/>
  <c r="C38" i="4" l="1"/>
  <c r="G7" i="4"/>
  <c r="H7" i="4" s="1"/>
  <c r="G23" i="4"/>
  <c r="H23" i="4" s="1"/>
  <c r="G9" i="4"/>
  <c r="H9" i="4" s="1"/>
  <c r="G28" i="4"/>
  <c r="H28" i="4" s="1"/>
  <c r="G14" i="4"/>
  <c r="H14" i="4" s="1"/>
  <c r="G19" i="4"/>
  <c r="H19" i="4" s="1"/>
  <c r="G11" i="4"/>
  <c r="H11" i="4" s="1"/>
  <c r="G22" i="4"/>
  <c r="H22" i="4" s="1"/>
  <c r="G17" i="4"/>
  <c r="H17" i="4" s="1"/>
  <c r="G25" i="4"/>
  <c r="H25" i="4" s="1"/>
  <c r="G16" i="4"/>
  <c r="H16" i="4" s="1"/>
  <c r="G24" i="4"/>
  <c r="H24" i="4" s="1"/>
  <c r="G30" i="4"/>
  <c r="H30" i="4" s="1"/>
  <c r="G27" i="4"/>
  <c r="H27" i="4" s="1"/>
  <c r="G15" i="4"/>
  <c r="H15" i="4" s="1"/>
  <c r="G10" i="4"/>
  <c r="H10" i="4" s="1"/>
  <c r="G26" i="4"/>
  <c r="H26" i="4" s="1"/>
  <c r="G20" i="4"/>
  <c r="H20" i="4" s="1"/>
  <c r="G21" i="4"/>
  <c r="H21" i="4" s="1"/>
  <c r="G29" i="4"/>
  <c r="H29" i="4" s="1"/>
  <c r="G32" i="4"/>
  <c r="H32" i="4" s="1"/>
  <c r="G31" i="4"/>
  <c r="H31" i="4" s="1"/>
  <c r="G33" i="4"/>
  <c r="H33" i="4" s="1"/>
  <c r="C34" i="4" l="1"/>
  <c r="C33" i="4"/>
  <c r="C32" i="4"/>
  <c r="C35" i="4"/>
  <c r="C7" i="4"/>
  <c r="C23" i="4"/>
  <c r="G18" i="4"/>
  <c r="H18" i="4" s="1"/>
  <c r="G8" i="4"/>
  <c r="H8" i="4" s="1"/>
  <c r="C24" i="4"/>
  <c r="C28" i="4" l="1"/>
  <c r="C21" i="4"/>
  <c r="C17" i="4"/>
  <c r="C11" i="4"/>
  <c r="C14" i="4"/>
  <c r="C22" i="4"/>
  <c r="C25" i="4"/>
  <c r="C29" i="4"/>
  <c r="C20" i="4"/>
  <c r="C8" i="4"/>
  <c r="C16" i="4"/>
  <c r="C27" i="4"/>
  <c r="C31" i="4"/>
  <c r="C19" i="4"/>
  <c r="C30" i="4"/>
  <c r="C18" i="4"/>
  <c r="C9" i="4"/>
  <c r="C26" i="4"/>
  <c r="C10" i="4"/>
  <c r="C15" i="4"/>
  <c r="F13" i="4" l="1"/>
  <c r="F33" i="4"/>
  <c r="F7" i="4"/>
  <c r="F24" i="4"/>
  <c r="F34" i="4"/>
  <c r="F30" i="4"/>
  <c r="F19" i="4"/>
  <c r="F15" i="4"/>
  <c r="F36" i="4"/>
  <c r="F14" i="4"/>
  <c r="F20" i="4"/>
  <c r="F28" i="4"/>
  <c r="F10" i="4"/>
  <c r="F8" i="4"/>
  <c r="F27" i="4"/>
  <c r="F37" i="4"/>
  <c r="F22" i="4"/>
  <c r="F16" i="4"/>
  <c r="F38" i="4"/>
  <c r="F26" i="4"/>
  <c r="F11" i="4"/>
  <c r="F31" i="4"/>
  <c r="F18" i="4"/>
  <c r="F32" i="4"/>
  <c r="F21" i="4"/>
  <c r="F25" i="4"/>
  <c r="F23" i="4"/>
  <c r="F9" i="4"/>
  <c r="F12" i="4"/>
  <c r="F29" i="4"/>
  <c r="F17" i="4"/>
  <c r="G38" i="4"/>
  <c r="H38" i="4" s="1"/>
</calcChain>
</file>

<file path=xl/sharedStrings.xml><?xml version="1.0" encoding="utf-8"?>
<sst xmlns="http://schemas.openxmlformats.org/spreadsheetml/2006/main" count="72" uniqueCount="43">
  <si>
    <t>Удель-
ный
вес
(%)</t>
  </si>
  <si>
    <t>Отклонение
гр.3 - гр.1
(тыс. руб.)</t>
  </si>
  <si>
    <t>Прирост (+) /
снижение (-)
гр.5/гр.1*100
(%)</t>
  </si>
  <si>
    <t>А</t>
  </si>
  <si>
    <t>Б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</si>
  <si>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</si>
  <si>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Оплата жилищно-коммунальных услуг отдельным категориям граждан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</si>
  <si>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</si>
  <si>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Организация исполнения переданных государственных полномочий</t>
  </si>
  <si>
    <t>Осуществление первичного воинского учета на территориях, где отсутствуют военные комиссариаты</t>
  </si>
  <si>
    <t>Формирование и содержание архивных фондов</t>
  </si>
  <si>
    <t>Осуществление деятельности по образованию патронатных семей для граждан пожилого возраста и инвалидов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</si>
  <si>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</si>
  <si>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</si>
  <si>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</si>
  <si>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Компенсация отдельным категориям граждан оплаты взноса на капитальный ремонт общего имущества в многоквартирном доме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</si>
  <si>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"О государственных пособиях гражданам, имеющим детей"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</si>
  <si>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</si>
  <si>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</si>
  <si>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</si>
  <si>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</si>
  <si>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</si>
  <si>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ежемесячной выплаты в связи с рождением (усыновлением) первого ребенка</t>
  </si>
  <si>
    <t>Осуществление регионального государственного надзора в области технического состояния и эксплуатации аттракционов и осуществление государственной регистрации аттракционов</t>
  </si>
  <si>
    <t>Наименование в 2020 году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</si>
  <si>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</si>
  <si>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</si>
  <si>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</si>
  <si>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Предоставление гражданам субсидии на оплату жилого помещения и коммунальных услуг</t>
  </si>
  <si>
    <t>Оказание социальной помощи отдельным категориям граждан, находящимся в трудной жизненной ситуации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</si>
  <si>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"О государственных пособиях гражданам, имеющим детей"</t>
  </si>
  <si>
    <t>Организация мероприятий при осуществлении деятельности по обращению с животными без владельцев</t>
  </si>
  <si>
    <t>Проведение Всероссийской переписи населения 2020 года</t>
  </si>
  <si>
    <t>Утверждено
на 2020 год
Законом о бюджете
(тыс. руб.)</t>
  </si>
  <si>
    <t>Наименование в 2021 году</t>
  </si>
  <si>
    <t>Предусматривается
законопроектом
на 2021 год (тыс. руб.)</t>
  </si>
  <si>
    <t>Оказание государственной социальной помощи на основании социального контракта отдельным категориям граждан</t>
  </si>
  <si>
    <t>Осуществление ежемесячных выплат на детей в возрасте от трех до семи лет включительно</t>
  </si>
  <si>
    <t>Динамика субвенций местным бюджетам из областного бюджета в 2020-2021 годах</t>
  </si>
  <si>
    <t>Обеспечение социальных выплат, пособий, компенсаций детям и семьям с детьми (в рамках регионального проекта "Финансовая поддержка семей при рождении детей" подпрограммы "Демографическое развитие Калужской области, финансовая поддержка семей при рождении детей" государственной программы  Калужской области "Семья и дети Калужской области")</t>
  </si>
  <si>
    <t>Обеспечение социальных выплат, пособий, компенсаций детям и семьям с детьми (в рамках основного мероприятия "Обеспечение социальных выплат, пособий, компенсаций детям, семьям с детьми" подпрограммы "Демографическое развитие Калужской области, финансовая поддержка семей при рождении детей" государственной программы  Калужской области "Семья и дети Калужской области")</t>
  </si>
  <si>
    <t>ВСЕГО</t>
  </si>
  <si>
    <t>Приложение 8 к заключению на проект закона Калужской области «Об областном бюджете на 2021 год и на плановый период 2022 и 2023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</si>
</sst>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2" fillId="0" borderId="0"/>
    <xf numFmtId="0" fontId="6" fillId="0" borderId="0">
      <alignment vertical="top" wrapText="1"/>
    </xf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2" borderId="1" applyNumberFormat="0" applyFont="0" applyAlignment="0" applyProtection="0"/>
    <xf numFmtId="0" fontId="8" fillId="2" borderId="1" applyNumberFormat="0" applyFont="0" applyAlignment="0" applyProtection="0"/>
  </cellStyleXfs>
  <cellXfs count="23">
    <xf numFmtId="0" fontId="0" fillId="0" borderId="0" xfId="0"/>
    <xf numFmtId="164" fontId="3" fillId="0" borderId="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justify" vertical="center" wrapText="1"/>
    </xf>
    <xf numFmtId="164" fontId="4" fillId="0" borderId="0" xfId="1" applyNumberFormat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4" fillId="0" borderId="0" xfId="1" applyFont="1"/>
    <xf numFmtId="49" fontId="4" fillId="0" borderId="0" xfId="1" applyNumberFormat="1" applyFont="1" applyAlignment="1">
      <alignment horizontal="center" vertical="center" wrapText="1"/>
    </xf>
    <xf numFmtId="0" fontId="4" fillId="0" borderId="0" xfId="1" applyFont="1" applyFill="1"/>
    <xf numFmtId="0" fontId="3" fillId="0" borderId="2" xfId="1" applyFont="1" applyFill="1" applyBorder="1" applyAlignment="1">
      <alignment vertical="center" wrapText="1"/>
    </xf>
    <xf numFmtId="164" fontId="3" fillId="0" borderId="2" xfId="1" applyNumberFormat="1" applyFont="1" applyFill="1" applyBorder="1" applyAlignment="1">
      <alignment horizontal="right" vertical="center"/>
    </xf>
    <xf numFmtId="0" fontId="4" fillId="15" borderId="2" xfId="1" applyFont="1" applyFill="1" applyBorder="1" applyAlignment="1">
      <alignment vertical="center" wrapText="1"/>
    </xf>
    <xf numFmtId="164" fontId="4" fillId="15" borderId="2" xfId="1" applyNumberFormat="1" applyFont="1" applyFill="1" applyBorder="1" applyAlignment="1">
      <alignment horizontal="right" vertical="center"/>
    </xf>
    <xf numFmtId="164" fontId="3" fillId="15" borderId="2" xfId="1" applyNumberFormat="1" applyFont="1" applyFill="1" applyBorder="1" applyAlignment="1">
      <alignment horizontal="right" vertical="center"/>
    </xf>
    <xf numFmtId="0" fontId="4" fillId="0" borderId="3" xfId="1" applyFont="1" applyBorder="1" applyAlignment="1">
      <alignment vertical="center" wrapText="1"/>
    </xf>
    <xf numFmtId="4" fontId="4" fillId="0" borderId="3" xfId="1" applyNumberFormat="1" applyFont="1" applyBorder="1" applyAlignment="1">
      <alignment vertical="center" wrapText="1"/>
    </xf>
    <xf numFmtId="4" fontId="4" fillId="0" borderId="0" xfId="1" applyNumberFormat="1" applyFont="1" applyFill="1"/>
    <xf numFmtId="164" fontId="4" fillId="0" borderId="2" xfId="1" applyNumberFormat="1" applyFont="1" applyFill="1" applyBorder="1" applyAlignment="1">
      <alignment horizontal="right" vertical="center"/>
    </xf>
    <xf numFmtId="164" fontId="4" fillId="15" borderId="2" xfId="0" applyNumberFormat="1" applyFont="1" applyFill="1" applyBorder="1" applyAlignment="1">
      <alignment horizontal="right" vertical="center"/>
    </xf>
    <xf numFmtId="49" fontId="9" fillId="0" borderId="0" xfId="1" applyNumberFormat="1" applyFont="1" applyFill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justify" vertical="center" wrapText="1"/>
    </xf>
    <xf numFmtId="164" fontId="4" fillId="15" borderId="4" xfId="1" applyNumberFormat="1" applyFont="1" applyFill="1" applyBorder="1" applyAlignment="1">
      <alignment vertical="center"/>
    </xf>
  </cellXfs>
  <cellStyles count="3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Обычный" xfId="0" builtinId="0"/>
    <cellStyle name="Обычный 10" xfId="1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2" xfId="20"/>
    <cellStyle name="Обычный 2 2" xfId="21"/>
    <cellStyle name="Обычный 2 2 2" xfId="22"/>
    <cellStyle name="Обычный 2 3" xfId="23"/>
    <cellStyle name="Обычный 2 4" xfId="24"/>
    <cellStyle name="Обычный 3" xfId="25"/>
    <cellStyle name="Обычный 3 2" xfId="26"/>
    <cellStyle name="Обычный 3 2 2" xfId="27"/>
    <cellStyle name="Обычный 3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имечание 3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zoomScale="90" zoomScaleNormal="90" workbookViewId="0"/>
  </sheetViews>
  <sheetFormatPr defaultRowHeight="12.75" x14ac:dyDescent="0.2"/>
  <cols>
    <col min="1" max="1" width="57.140625" style="7" customWidth="1"/>
    <col min="2" max="2" width="12.28515625" style="7" bestFit="1" customWidth="1"/>
    <col min="3" max="3" width="6.85546875" style="7" bestFit="1" customWidth="1"/>
    <col min="4" max="4" width="57.140625" style="7" customWidth="1"/>
    <col min="5" max="5" width="18" style="9" customWidth="1"/>
    <col min="6" max="6" width="6.85546875" style="7" bestFit="1" customWidth="1"/>
    <col min="7" max="7" width="12.28515625" style="7" customWidth="1"/>
    <col min="8" max="8" width="11.85546875" style="7" bestFit="1" customWidth="1"/>
    <col min="9" max="9" width="9.140625" style="7"/>
    <col min="10" max="10" width="15.7109375" style="7" customWidth="1"/>
    <col min="11" max="248" width="9.140625" style="7"/>
    <col min="249" max="249" width="79.42578125" style="7" customWidth="1"/>
    <col min="250" max="251" width="13.7109375" style="7" bestFit="1" customWidth="1"/>
    <col min="252" max="252" width="11.28515625" style="7" bestFit="1" customWidth="1"/>
    <col min="253" max="253" width="13.140625" style="7" bestFit="1" customWidth="1"/>
    <col min="254" max="254" width="12.7109375" style="7" bestFit="1" customWidth="1"/>
    <col min="255" max="255" width="15" style="7" bestFit="1" customWidth="1"/>
    <col min="256" max="256" width="14.5703125" style="7" bestFit="1" customWidth="1"/>
    <col min="257" max="504" width="9.140625" style="7"/>
    <col min="505" max="505" width="79.42578125" style="7" customWidth="1"/>
    <col min="506" max="507" width="13.7109375" style="7" bestFit="1" customWidth="1"/>
    <col min="508" max="508" width="11.28515625" style="7" bestFit="1" customWidth="1"/>
    <col min="509" max="509" width="13.140625" style="7" bestFit="1" customWidth="1"/>
    <col min="510" max="510" width="12.7109375" style="7" bestFit="1" customWidth="1"/>
    <col min="511" max="511" width="15" style="7" bestFit="1" customWidth="1"/>
    <col min="512" max="512" width="14.5703125" style="7" bestFit="1" customWidth="1"/>
    <col min="513" max="760" width="9.140625" style="7"/>
    <col min="761" max="761" width="79.42578125" style="7" customWidth="1"/>
    <col min="762" max="763" width="13.7109375" style="7" bestFit="1" customWidth="1"/>
    <col min="764" max="764" width="11.28515625" style="7" bestFit="1" customWidth="1"/>
    <col min="765" max="765" width="13.140625" style="7" bestFit="1" customWidth="1"/>
    <col min="766" max="766" width="12.7109375" style="7" bestFit="1" customWidth="1"/>
    <col min="767" max="767" width="15" style="7" bestFit="1" customWidth="1"/>
    <col min="768" max="768" width="14.5703125" style="7" bestFit="1" customWidth="1"/>
    <col min="769" max="1016" width="9.140625" style="7"/>
    <col min="1017" max="1017" width="79.42578125" style="7" customWidth="1"/>
    <col min="1018" max="1019" width="13.7109375" style="7" bestFit="1" customWidth="1"/>
    <col min="1020" max="1020" width="11.28515625" style="7" bestFit="1" customWidth="1"/>
    <col min="1021" max="1021" width="13.140625" style="7" bestFit="1" customWidth="1"/>
    <col min="1022" max="1022" width="12.7109375" style="7" bestFit="1" customWidth="1"/>
    <col min="1023" max="1023" width="15" style="7" bestFit="1" customWidth="1"/>
    <col min="1024" max="1024" width="14.5703125" style="7" bestFit="1" customWidth="1"/>
    <col min="1025" max="1272" width="9.140625" style="7"/>
    <col min="1273" max="1273" width="79.42578125" style="7" customWidth="1"/>
    <col min="1274" max="1275" width="13.7109375" style="7" bestFit="1" customWidth="1"/>
    <col min="1276" max="1276" width="11.28515625" style="7" bestFit="1" customWidth="1"/>
    <col min="1277" max="1277" width="13.140625" style="7" bestFit="1" customWidth="1"/>
    <col min="1278" max="1278" width="12.7109375" style="7" bestFit="1" customWidth="1"/>
    <col min="1279" max="1279" width="15" style="7" bestFit="1" customWidth="1"/>
    <col min="1280" max="1280" width="14.5703125" style="7" bestFit="1" customWidth="1"/>
    <col min="1281" max="1528" width="9.140625" style="7"/>
    <col min="1529" max="1529" width="79.42578125" style="7" customWidth="1"/>
    <col min="1530" max="1531" width="13.7109375" style="7" bestFit="1" customWidth="1"/>
    <col min="1532" max="1532" width="11.28515625" style="7" bestFit="1" customWidth="1"/>
    <col min="1533" max="1533" width="13.140625" style="7" bestFit="1" customWidth="1"/>
    <col min="1534" max="1534" width="12.7109375" style="7" bestFit="1" customWidth="1"/>
    <col min="1535" max="1535" width="15" style="7" bestFit="1" customWidth="1"/>
    <col min="1536" max="1536" width="14.5703125" style="7" bestFit="1" customWidth="1"/>
    <col min="1537" max="1784" width="9.140625" style="7"/>
    <col min="1785" max="1785" width="79.42578125" style="7" customWidth="1"/>
    <col min="1786" max="1787" width="13.7109375" style="7" bestFit="1" customWidth="1"/>
    <col min="1788" max="1788" width="11.28515625" style="7" bestFit="1" customWidth="1"/>
    <col min="1789" max="1789" width="13.140625" style="7" bestFit="1" customWidth="1"/>
    <col min="1790" max="1790" width="12.7109375" style="7" bestFit="1" customWidth="1"/>
    <col min="1791" max="1791" width="15" style="7" bestFit="1" customWidth="1"/>
    <col min="1792" max="1792" width="14.5703125" style="7" bestFit="1" customWidth="1"/>
    <col min="1793" max="2040" width="9.140625" style="7"/>
    <col min="2041" max="2041" width="79.42578125" style="7" customWidth="1"/>
    <col min="2042" max="2043" width="13.7109375" style="7" bestFit="1" customWidth="1"/>
    <col min="2044" max="2044" width="11.28515625" style="7" bestFit="1" customWidth="1"/>
    <col min="2045" max="2045" width="13.140625" style="7" bestFit="1" customWidth="1"/>
    <col min="2046" max="2046" width="12.7109375" style="7" bestFit="1" customWidth="1"/>
    <col min="2047" max="2047" width="15" style="7" bestFit="1" customWidth="1"/>
    <col min="2048" max="2048" width="14.5703125" style="7" bestFit="1" customWidth="1"/>
    <col min="2049" max="2296" width="9.140625" style="7"/>
    <col min="2297" max="2297" width="79.42578125" style="7" customWidth="1"/>
    <col min="2298" max="2299" width="13.7109375" style="7" bestFit="1" customWidth="1"/>
    <col min="2300" max="2300" width="11.28515625" style="7" bestFit="1" customWidth="1"/>
    <col min="2301" max="2301" width="13.140625" style="7" bestFit="1" customWidth="1"/>
    <col min="2302" max="2302" width="12.7109375" style="7" bestFit="1" customWidth="1"/>
    <col min="2303" max="2303" width="15" style="7" bestFit="1" customWidth="1"/>
    <col min="2304" max="2304" width="14.5703125" style="7" bestFit="1" customWidth="1"/>
    <col min="2305" max="2552" width="9.140625" style="7"/>
    <col min="2553" max="2553" width="79.42578125" style="7" customWidth="1"/>
    <col min="2554" max="2555" width="13.7109375" style="7" bestFit="1" customWidth="1"/>
    <col min="2556" max="2556" width="11.28515625" style="7" bestFit="1" customWidth="1"/>
    <col min="2557" max="2557" width="13.140625" style="7" bestFit="1" customWidth="1"/>
    <col min="2558" max="2558" width="12.7109375" style="7" bestFit="1" customWidth="1"/>
    <col min="2559" max="2559" width="15" style="7" bestFit="1" customWidth="1"/>
    <col min="2560" max="2560" width="14.5703125" style="7" bestFit="1" customWidth="1"/>
    <col min="2561" max="2808" width="9.140625" style="7"/>
    <col min="2809" max="2809" width="79.42578125" style="7" customWidth="1"/>
    <col min="2810" max="2811" width="13.7109375" style="7" bestFit="1" customWidth="1"/>
    <col min="2812" max="2812" width="11.28515625" style="7" bestFit="1" customWidth="1"/>
    <col min="2813" max="2813" width="13.140625" style="7" bestFit="1" customWidth="1"/>
    <col min="2814" max="2814" width="12.7109375" style="7" bestFit="1" customWidth="1"/>
    <col min="2815" max="2815" width="15" style="7" bestFit="1" customWidth="1"/>
    <col min="2816" max="2816" width="14.5703125" style="7" bestFit="1" customWidth="1"/>
    <col min="2817" max="3064" width="9.140625" style="7"/>
    <col min="3065" max="3065" width="79.42578125" style="7" customWidth="1"/>
    <col min="3066" max="3067" width="13.7109375" style="7" bestFit="1" customWidth="1"/>
    <col min="3068" max="3068" width="11.28515625" style="7" bestFit="1" customWidth="1"/>
    <col min="3069" max="3069" width="13.140625" style="7" bestFit="1" customWidth="1"/>
    <col min="3070" max="3070" width="12.7109375" style="7" bestFit="1" customWidth="1"/>
    <col min="3071" max="3071" width="15" style="7" bestFit="1" customWidth="1"/>
    <col min="3072" max="3072" width="14.5703125" style="7" bestFit="1" customWidth="1"/>
    <col min="3073" max="3320" width="9.140625" style="7"/>
    <col min="3321" max="3321" width="79.42578125" style="7" customWidth="1"/>
    <col min="3322" max="3323" width="13.7109375" style="7" bestFit="1" customWidth="1"/>
    <col min="3324" max="3324" width="11.28515625" style="7" bestFit="1" customWidth="1"/>
    <col min="3325" max="3325" width="13.140625" style="7" bestFit="1" customWidth="1"/>
    <col min="3326" max="3326" width="12.7109375" style="7" bestFit="1" customWidth="1"/>
    <col min="3327" max="3327" width="15" style="7" bestFit="1" customWidth="1"/>
    <col min="3328" max="3328" width="14.5703125" style="7" bestFit="1" customWidth="1"/>
    <col min="3329" max="3576" width="9.140625" style="7"/>
    <col min="3577" max="3577" width="79.42578125" style="7" customWidth="1"/>
    <col min="3578" max="3579" width="13.7109375" style="7" bestFit="1" customWidth="1"/>
    <col min="3580" max="3580" width="11.28515625" style="7" bestFit="1" customWidth="1"/>
    <col min="3581" max="3581" width="13.140625" style="7" bestFit="1" customWidth="1"/>
    <col min="3582" max="3582" width="12.7109375" style="7" bestFit="1" customWidth="1"/>
    <col min="3583" max="3583" width="15" style="7" bestFit="1" customWidth="1"/>
    <col min="3584" max="3584" width="14.5703125" style="7" bestFit="1" customWidth="1"/>
    <col min="3585" max="3832" width="9.140625" style="7"/>
    <col min="3833" max="3833" width="79.42578125" style="7" customWidth="1"/>
    <col min="3834" max="3835" width="13.7109375" style="7" bestFit="1" customWidth="1"/>
    <col min="3836" max="3836" width="11.28515625" style="7" bestFit="1" customWidth="1"/>
    <col min="3837" max="3837" width="13.140625" style="7" bestFit="1" customWidth="1"/>
    <col min="3838" max="3838" width="12.7109375" style="7" bestFit="1" customWidth="1"/>
    <col min="3839" max="3839" width="15" style="7" bestFit="1" customWidth="1"/>
    <col min="3840" max="3840" width="14.5703125" style="7" bestFit="1" customWidth="1"/>
    <col min="3841" max="4088" width="9.140625" style="7"/>
    <col min="4089" max="4089" width="79.42578125" style="7" customWidth="1"/>
    <col min="4090" max="4091" width="13.7109375" style="7" bestFit="1" customWidth="1"/>
    <col min="4092" max="4092" width="11.28515625" style="7" bestFit="1" customWidth="1"/>
    <col min="4093" max="4093" width="13.140625" style="7" bestFit="1" customWidth="1"/>
    <col min="4094" max="4094" width="12.7109375" style="7" bestFit="1" customWidth="1"/>
    <col min="4095" max="4095" width="15" style="7" bestFit="1" customWidth="1"/>
    <col min="4096" max="4096" width="14.5703125" style="7" bestFit="1" customWidth="1"/>
    <col min="4097" max="4344" width="9.140625" style="7"/>
    <col min="4345" max="4345" width="79.42578125" style="7" customWidth="1"/>
    <col min="4346" max="4347" width="13.7109375" style="7" bestFit="1" customWidth="1"/>
    <col min="4348" max="4348" width="11.28515625" style="7" bestFit="1" customWidth="1"/>
    <col min="4349" max="4349" width="13.140625" style="7" bestFit="1" customWidth="1"/>
    <col min="4350" max="4350" width="12.7109375" style="7" bestFit="1" customWidth="1"/>
    <col min="4351" max="4351" width="15" style="7" bestFit="1" customWidth="1"/>
    <col min="4352" max="4352" width="14.5703125" style="7" bestFit="1" customWidth="1"/>
    <col min="4353" max="4600" width="9.140625" style="7"/>
    <col min="4601" max="4601" width="79.42578125" style="7" customWidth="1"/>
    <col min="4602" max="4603" width="13.7109375" style="7" bestFit="1" customWidth="1"/>
    <col min="4604" max="4604" width="11.28515625" style="7" bestFit="1" customWidth="1"/>
    <col min="4605" max="4605" width="13.140625" style="7" bestFit="1" customWidth="1"/>
    <col min="4606" max="4606" width="12.7109375" style="7" bestFit="1" customWidth="1"/>
    <col min="4607" max="4607" width="15" style="7" bestFit="1" customWidth="1"/>
    <col min="4608" max="4608" width="14.5703125" style="7" bestFit="1" customWidth="1"/>
    <col min="4609" max="4856" width="9.140625" style="7"/>
    <col min="4857" max="4857" width="79.42578125" style="7" customWidth="1"/>
    <col min="4858" max="4859" width="13.7109375" style="7" bestFit="1" customWidth="1"/>
    <col min="4860" max="4860" width="11.28515625" style="7" bestFit="1" customWidth="1"/>
    <col min="4861" max="4861" width="13.140625" style="7" bestFit="1" customWidth="1"/>
    <col min="4862" max="4862" width="12.7109375" style="7" bestFit="1" customWidth="1"/>
    <col min="4863" max="4863" width="15" style="7" bestFit="1" customWidth="1"/>
    <col min="4864" max="4864" width="14.5703125" style="7" bestFit="1" customWidth="1"/>
    <col min="4865" max="5112" width="9.140625" style="7"/>
    <col min="5113" max="5113" width="79.42578125" style="7" customWidth="1"/>
    <col min="5114" max="5115" width="13.7109375" style="7" bestFit="1" customWidth="1"/>
    <col min="5116" max="5116" width="11.28515625" style="7" bestFit="1" customWidth="1"/>
    <col min="5117" max="5117" width="13.140625" style="7" bestFit="1" customWidth="1"/>
    <col min="5118" max="5118" width="12.7109375" style="7" bestFit="1" customWidth="1"/>
    <col min="5119" max="5119" width="15" style="7" bestFit="1" customWidth="1"/>
    <col min="5120" max="5120" width="14.5703125" style="7" bestFit="1" customWidth="1"/>
    <col min="5121" max="5368" width="9.140625" style="7"/>
    <col min="5369" max="5369" width="79.42578125" style="7" customWidth="1"/>
    <col min="5370" max="5371" width="13.7109375" style="7" bestFit="1" customWidth="1"/>
    <col min="5372" max="5372" width="11.28515625" style="7" bestFit="1" customWidth="1"/>
    <col min="5373" max="5373" width="13.140625" style="7" bestFit="1" customWidth="1"/>
    <col min="5374" max="5374" width="12.7109375" style="7" bestFit="1" customWidth="1"/>
    <col min="5375" max="5375" width="15" style="7" bestFit="1" customWidth="1"/>
    <col min="5376" max="5376" width="14.5703125" style="7" bestFit="1" customWidth="1"/>
    <col min="5377" max="5624" width="9.140625" style="7"/>
    <col min="5625" max="5625" width="79.42578125" style="7" customWidth="1"/>
    <col min="5626" max="5627" width="13.7109375" style="7" bestFit="1" customWidth="1"/>
    <col min="5628" max="5628" width="11.28515625" style="7" bestFit="1" customWidth="1"/>
    <col min="5629" max="5629" width="13.140625" style="7" bestFit="1" customWidth="1"/>
    <col min="5630" max="5630" width="12.7109375" style="7" bestFit="1" customWidth="1"/>
    <col min="5631" max="5631" width="15" style="7" bestFit="1" customWidth="1"/>
    <col min="5632" max="5632" width="14.5703125" style="7" bestFit="1" customWidth="1"/>
    <col min="5633" max="5880" width="9.140625" style="7"/>
    <col min="5881" max="5881" width="79.42578125" style="7" customWidth="1"/>
    <col min="5882" max="5883" width="13.7109375" style="7" bestFit="1" customWidth="1"/>
    <col min="5884" max="5884" width="11.28515625" style="7" bestFit="1" customWidth="1"/>
    <col min="5885" max="5885" width="13.140625" style="7" bestFit="1" customWidth="1"/>
    <col min="5886" max="5886" width="12.7109375" style="7" bestFit="1" customWidth="1"/>
    <col min="5887" max="5887" width="15" style="7" bestFit="1" customWidth="1"/>
    <col min="5888" max="5888" width="14.5703125" style="7" bestFit="1" customWidth="1"/>
    <col min="5889" max="6136" width="9.140625" style="7"/>
    <col min="6137" max="6137" width="79.42578125" style="7" customWidth="1"/>
    <col min="6138" max="6139" width="13.7109375" style="7" bestFit="1" customWidth="1"/>
    <col min="6140" max="6140" width="11.28515625" style="7" bestFit="1" customWidth="1"/>
    <col min="6141" max="6141" width="13.140625" style="7" bestFit="1" customWidth="1"/>
    <col min="6142" max="6142" width="12.7109375" style="7" bestFit="1" customWidth="1"/>
    <col min="6143" max="6143" width="15" style="7" bestFit="1" customWidth="1"/>
    <col min="6144" max="6144" width="14.5703125" style="7" bestFit="1" customWidth="1"/>
    <col min="6145" max="6392" width="9.140625" style="7"/>
    <col min="6393" max="6393" width="79.42578125" style="7" customWidth="1"/>
    <col min="6394" max="6395" width="13.7109375" style="7" bestFit="1" customWidth="1"/>
    <col min="6396" max="6396" width="11.28515625" style="7" bestFit="1" customWidth="1"/>
    <col min="6397" max="6397" width="13.140625" style="7" bestFit="1" customWidth="1"/>
    <col min="6398" max="6398" width="12.7109375" style="7" bestFit="1" customWidth="1"/>
    <col min="6399" max="6399" width="15" style="7" bestFit="1" customWidth="1"/>
    <col min="6400" max="6400" width="14.5703125" style="7" bestFit="1" customWidth="1"/>
    <col min="6401" max="6648" width="9.140625" style="7"/>
    <col min="6649" max="6649" width="79.42578125" style="7" customWidth="1"/>
    <col min="6650" max="6651" width="13.7109375" style="7" bestFit="1" customWidth="1"/>
    <col min="6652" max="6652" width="11.28515625" style="7" bestFit="1" customWidth="1"/>
    <col min="6653" max="6653" width="13.140625" style="7" bestFit="1" customWidth="1"/>
    <col min="6654" max="6654" width="12.7109375" style="7" bestFit="1" customWidth="1"/>
    <col min="6655" max="6655" width="15" style="7" bestFit="1" customWidth="1"/>
    <col min="6656" max="6656" width="14.5703125" style="7" bestFit="1" customWidth="1"/>
    <col min="6657" max="6904" width="9.140625" style="7"/>
    <col min="6905" max="6905" width="79.42578125" style="7" customWidth="1"/>
    <col min="6906" max="6907" width="13.7109375" style="7" bestFit="1" customWidth="1"/>
    <col min="6908" max="6908" width="11.28515625" style="7" bestFit="1" customWidth="1"/>
    <col min="6909" max="6909" width="13.140625" style="7" bestFit="1" customWidth="1"/>
    <col min="6910" max="6910" width="12.7109375" style="7" bestFit="1" customWidth="1"/>
    <col min="6911" max="6911" width="15" style="7" bestFit="1" customWidth="1"/>
    <col min="6912" max="6912" width="14.5703125" style="7" bestFit="1" customWidth="1"/>
    <col min="6913" max="7160" width="9.140625" style="7"/>
    <col min="7161" max="7161" width="79.42578125" style="7" customWidth="1"/>
    <col min="7162" max="7163" width="13.7109375" style="7" bestFit="1" customWidth="1"/>
    <col min="7164" max="7164" width="11.28515625" style="7" bestFit="1" customWidth="1"/>
    <col min="7165" max="7165" width="13.140625" style="7" bestFit="1" customWidth="1"/>
    <col min="7166" max="7166" width="12.7109375" style="7" bestFit="1" customWidth="1"/>
    <col min="7167" max="7167" width="15" style="7" bestFit="1" customWidth="1"/>
    <col min="7168" max="7168" width="14.5703125" style="7" bestFit="1" customWidth="1"/>
    <col min="7169" max="7416" width="9.140625" style="7"/>
    <col min="7417" max="7417" width="79.42578125" style="7" customWidth="1"/>
    <col min="7418" max="7419" width="13.7109375" style="7" bestFit="1" customWidth="1"/>
    <col min="7420" max="7420" width="11.28515625" style="7" bestFit="1" customWidth="1"/>
    <col min="7421" max="7421" width="13.140625" style="7" bestFit="1" customWidth="1"/>
    <col min="7422" max="7422" width="12.7109375" style="7" bestFit="1" customWidth="1"/>
    <col min="7423" max="7423" width="15" style="7" bestFit="1" customWidth="1"/>
    <col min="7424" max="7424" width="14.5703125" style="7" bestFit="1" customWidth="1"/>
    <col min="7425" max="7672" width="9.140625" style="7"/>
    <col min="7673" max="7673" width="79.42578125" style="7" customWidth="1"/>
    <col min="7674" max="7675" width="13.7109375" style="7" bestFit="1" customWidth="1"/>
    <col min="7676" max="7676" width="11.28515625" style="7" bestFit="1" customWidth="1"/>
    <col min="7677" max="7677" width="13.140625" style="7" bestFit="1" customWidth="1"/>
    <col min="7678" max="7678" width="12.7109375" style="7" bestFit="1" customWidth="1"/>
    <col min="7679" max="7679" width="15" style="7" bestFit="1" customWidth="1"/>
    <col min="7680" max="7680" width="14.5703125" style="7" bestFit="1" customWidth="1"/>
    <col min="7681" max="7928" width="9.140625" style="7"/>
    <col min="7929" max="7929" width="79.42578125" style="7" customWidth="1"/>
    <col min="7930" max="7931" width="13.7109375" style="7" bestFit="1" customWidth="1"/>
    <col min="7932" max="7932" width="11.28515625" style="7" bestFit="1" customWidth="1"/>
    <col min="7933" max="7933" width="13.140625" style="7" bestFit="1" customWidth="1"/>
    <col min="7934" max="7934" width="12.7109375" style="7" bestFit="1" customWidth="1"/>
    <col min="7935" max="7935" width="15" style="7" bestFit="1" customWidth="1"/>
    <col min="7936" max="7936" width="14.5703125" style="7" bestFit="1" customWidth="1"/>
    <col min="7937" max="8184" width="9.140625" style="7"/>
    <col min="8185" max="8185" width="79.42578125" style="7" customWidth="1"/>
    <col min="8186" max="8187" width="13.7109375" style="7" bestFit="1" customWidth="1"/>
    <col min="8188" max="8188" width="11.28515625" style="7" bestFit="1" customWidth="1"/>
    <col min="8189" max="8189" width="13.140625" style="7" bestFit="1" customWidth="1"/>
    <col min="8190" max="8190" width="12.7109375" style="7" bestFit="1" customWidth="1"/>
    <col min="8191" max="8191" width="15" style="7" bestFit="1" customWidth="1"/>
    <col min="8192" max="8192" width="14.5703125" style="7" bestFit="1" customWidth="1"/>
    <col min="8193" max="8440" width="9.140625" style="7"/>
    <col min="8441" max="8441" width="79.42578125" style="7" customWidth="1"/>
    <col min="8442" max="8443" width="13.7109375" style="7" bestFit="1" customWidth="1"/>
    <col min="8444" max="8444" width="11.28515625" style="7" bestFit="1" customWidth="1"/>
    <col min="8445" max="8445" width="13.140625" style="7" bestFit="1" customWidth="1"/>
    <col min="8446" max="8446" width="12.7109375" style="7" bestFit="1" customWidth="1"/>
    <col min="8447" max="8447" width="15" style="7" bestFit="1" customWidth="1"/>
    <col min="8448" max="8448" width="14.5703125" style="7" bestFit="1" customWidth="1"/>
    <col min="8449" max="8696" width="9.140625" style="7"/>
    <col min="8697" max="8697" width="79.42578125" style="7" customWidth="1"/>
    <col min="8698" max="8699" width="13.7109375" style="7" bestFit="1" customWidth="1"/>
    <col min="8700" max="8700" width="11.28515625" style="7" bestFit="1" customWidth="1"/>
    <col min="8701" max="8701" width="13.140625" style="7" bestFit="1" customWidth="1"/>
    <col min="8702" max="8702" width="12.7109375" style="7" bestFit="1" customWidth="1"/>
    <col min="8703" max="8703" width="15" style="7" bestFit="1" customWidth="1"/>
    <col min="8704" max="8704" width="14.5703125" style="7" bestFit="1" customWidth="1"/>
    <col min="8705" max="8952" width="9.140625" style="7"/>
    <col min="8953" max="8953" width="79.42578125" style="7" customWidth="1"/>
    <col min="8954" max="8955" width="13.7109375" style="7" bestFit="1" customWidth="1"/>
    <col min="8956" max="8956" width="11.28515625" style="7" bestFit="1" customWidth="1"/>
    <col min="8957" max="8957" width="13.140625" style="7" bestFit="1" customWidth="1"/>
    <col min="8958" max="8958" width="12.7109375" style="7" bestFit="1" customWidth="1"/>
    <col min="8959" max="8959" width="15" style="7" bestFit="1" customWidth="1"/>
    <col min="8960" max="8960" width="14.5703125" style="7" bestFit="1" customWidth="1"/>
    <col min="8961" max="9208" width="9.140625" style="7"/>
    <col min="9209" max="9209" width="79.42578125" style="7" customWidth="1"/>
    <col min="9210" max="9211" width="13.7109375" style="7" bestFit="1" customWidth="1"/>
    <col min="9212" max="9212" width="11.28515625" style="7" bestFit="1" customWidth="1"/>
    <col min="9213" max="9213" width="13.140625" style="7" bestFit="1" customWidth="1"/>
    <col min="9214" max="9214" width="12.7109375" style="7" bestFit="1" customWidth="1"/>
    <col min="9215" max="9215" width="15" style="7" bestFit="1" customWidth="1"/>
    <col min="9216" max="9216" width="14.5703125" style="7" bestFit="1" customWidth="1"/>
    <col min="9217" max="9464" width="9.140625" style="7"/>
    <col min="9465" max="9465" width="79.42578125" style="7" customWidth="1"/>
    <col min="9466" max="9467" width="13.7109375" style="7" bestFit="1" customWidth="1"/>
    <col min="9468" max="9468" width="11.28515625" style="7" bestFit="1" customWidth="1"/>
    <col min="9469" max="9469" width="13.140625" style="7" bestFit="1" customWidth="1"/>
    <col min="9470" max="9470" width="12.7109375" style="7" bestFit="1" customWidth="1"/>
    <col min="9471" max="9471" width="15" style="7" bestFit="1" customWidth="1"/>
    <col min="9472" max="9472" width="14.5703125" style="7" bestFit="1" customWidth="1"/>
    <col min="9473" max="9720" width="9.140625" style="7"/>
    <col min="9721" max="9721" width="79.42578125" style="7" customWidth="1"/>
    <col min="9722" max="9723" width="13.7109375" style="7" bestFit="1" customWidth="1"/>
    <col min="9724" max="9724" width="11.28515625" style="7" bestFit="1" customWidth="1"/>
    <col min="9725" max="9725" width="13.140625" style="7" bestFit="1" customWidth="1"/>
    <col min="9726" max="9726" width="12.7109375" style="7" bestFit="1" customWidth="1"/>
    <col min="9727" max="9727" width="15" style="7" bestFit="1" customWidth="1"/>
    <col min="9728" max="9728" width="14.5703125" style="7" bestFit="1" customWidth="1"/>
    <col min="9729" max="9976" width="9.140625" style="7"/>
    <col min="9977" max="9977" width="79.42578125" style="7" customWidth="1"/>
    <col min="9978" max="9979" width="13.7109375" style="7" bestFit="1" customWidth="1"/>
    <col min="9980" max="9980" width="11.28515625" style="7" bestFit="1" customWidth="1"/>
    <col min="9981" max="9981" width="13.140625" style="7" bestFit="1" customWidth="1"/>
    <col min="9982" max="9982" width="12.7109375" style="7" bestFit="1" customWidth="1"/>
    <col min="9983" max="9983" width="15" style="7" bestFit="1" customWidth="1"/>
    <col min="9984" max="9984" width="14.5703125" style="7" bestFit="1" customWidth="1"/>
    <col min="9985" max="10232" width="9.140625" style="7"/>
    <col min="10233" max="10233" width="79.42578125" style="7" customWidth="1"/>
    <col min="10234" max="10235" width="13.7109375" style="7" bestFit="1" customWidth="1"/>
    <col min="10236" max="10236" width="11.28515625" style="7" bestFit="1" customWidth="1"/>
    <col min="10237" max="10237" width="13.140625" style="7" bestFit="1" customWidth="1"/>
    <col min="10238" max="10238" width="12.7109375" style="7" bestFit="1" customWidth="1"/>
    <col min="10239" max="10239" width="15" style="7" bestFit="1" customWidth="1"/>
    <col min="10240" max="10240" width="14.5703125" style="7" bestFit="1" customWidth="1"/>
    <col min="10241" max="10488" width="9.140625" style="7"/>
    <col min="10489" max="10489" width="79.42578125" style="7" customWidth="1"/>
    <col min="10490" max="10491" width="13.7109375" style="7" bestFit="1" customWidth="1"/>
    <col min="10492" max="10492" width="11.28515625" style="7" bestFit="1" customWidth="1"/>
    <col min="10493" max="10493" width="13.140625" style="7" bestFit="1" customWidth="1"/>
    <col min="10494" max="10494" width="12.7109375" style="7" bestFit="1" customWidth="1"/>
    <col min="10495" max="10495" width="15" style="7" bestFit="1" customWidth="1"/>
    <col min="10496" max="10496" width="14.5703125" style="7" bestFit="1" customWidth="1"/>
    <col min="10497" max="10744" width="9.140625" style="7"/>
    <col min="10745" max="10745" width="79.42578125" style="7" customWidth="1"/>
    <col min="10746" max="10747" width="13.7109375" style="7" bestFit="1" customWidth="1"/>
    <col min="10748" max="10748" width="11.28515625" style="7" bestFit="1" customWidth="1"/>
    <col min="10749" max="10749" width="13.140625" style="7" bestFit="1" customWidth="1"/>
    <col min="10750" max="10750" width="12.7109375" style="7" bestFit="1" customWidth="1"/>
    <col min="10751" max="10751" width="15" style="7" bestFit="1" customWidth="1"/>
    <col min="10752" max="10752" width="14.5703125" style="7" bestFit="1" customWidth="1"/>
    <col min="10753" max="11000" width="9.140625" style="7"/>
    <col min="11001" max="11001" width="79.42578125" style="7" customWidth="1"/>
    <col min="11002" max="11003" width="13.7109375" style="7" bestFit="1" customWidth="1"/>
    <col min="11004" max="11004" width="11.28515625" style="7" bestFit="1" customWidth="1"/>
    <col min="11005" max="11005" width="13.140625" style="7" bestFit="1" customWidth="1"/>
    <col min="11006" max="11006" width="12.7109375" style="7" bestFit="1" customWidth="1"/>
    <col min="11007" max="11007" width="15" style="7" bestFit="1" customWidth="1"/>
    <col min="11008" max="11008" width="14.5703125" style="7" bestFit="1" customWidth="1"/>
    <col min="11009" max="11256" width="9.140625" style="7"/>
    <col min="11257" max="11257" width="79.42578125" style="7" customWidth="1"/>
    <col min="11258" max="11259" width="13.7109375" style="7" bestFit="1" customWidth="1"/>
    <col min="11260" max="11260" width="11.28515625" style="7" bestFit="1" customWidth="1"/>
    <col min="11261" max="11261" width="13.140625" style="7" bestFit="1" customWidth="1"/>
    <col min="11262" max="11262" width="12.7109375" style="7" bestFit="1" customWidth="1"/>
    <col min="11263" max="11263" width="15" style="7" bestFit="1" customWidth="1"/>
    <col min="11264" max="11264" width="14.5703125" style="7" bestFit="1" customWidth="1"/>
    <col min="11265" max="11512" width="9.140625" style="7"/>
    <col min="11513" max="11513" width="79.42578125" style="7" customWidth="1"/>
    <col min="11514" max="11515" width="13.7109375" style="7" bestFit="1" customWidth="1"/>
    <col min="11516" max="11516" width="11.28515625" style="7" bestFit="1" customWidth="1"/>
    <col min="11517" max="11517" width="13.140625" style="7" bestFit="1" customWidth="1"/>
    <col min="11518" max="11518" width="12.7109375" style="7" bestFit="1" customWidth="1"/>
    <col min="11519" max="11519" width="15" style="7" bestFit="1" customWidth="1"/>
    <col min="11520" max="11520" width="14.5703125" style="7" bestFit="1" customWidth="1"/>
    <col min="11521" max="11768" width="9.140625" style="7"/>
    <col min="11769" max="11769" width="79.42578125" style="7" customWidth="1"/>
    <col min="11770" max="11771" width="13.7109375" style="7" bestFit="1" customWidth="1"/>
    <col min="11772" max="11772" width="11.28515625" style="7" bestFit="1" customWidth="1"/>
    <col min="11773" max="11773" width="13.140625" style="7" bestFit="1" customWidth="1"/>
    <col min="11774" max="11774" width="12.7109375" style="7" bestFit="1" customWidth="1"/>
    <col min="11775" max="11775" width="15" style="7" bestFit="1" customWidth="1"/>
    <col min="11776" max="11776" width="14.5703125" style="7" bestFit="1" customWidth="1"/>
    <col min="11777" max="12024" width="9.140625" style="7"/>
    <col min="12025" max="12025" width="79.42578125" style="7" customWidth="1"/>
    <col min="12026" max="12027" width="13.7109375" style="7" bestFit="1" customWidth="1"/>
    <col min="12028" max="12028" width="11.28515625" style="7" bestFit="1" customWidth="1"/>
    <col min="12029" max="12029" width="13.140625" style="7" bestFit="1" customWidth="1"/>
    <col min="12030" max="12030" width="12.7109375" style="7" bestFit="1" customWidth="1"/>
    <col min="12031" max="12031" width="15" style="7" bestFit="1" customWidth="1"/>
    <col min="12032" max="12032" width="14.5703125" style="7" bestFit="1" customWidth="1"/>
    <col min="12033" max="12280" width="9.140625" style="7"/>
    <col min="12281" max="12281" width="79.42578125" style="7" customWidth="1"/>
    <col min="12282" max="12283" width="13.7109375" style="7" bestFit="1" customWidth="1"/>
    <col min="12284" max="12284" width="11.28515625" style="7" bestFit="1" customWidth="1"/>
    <col min="12285" max="12285" width="13.140625" style="7" bestFit="1" customWidth="1"/>
    <col min="12286" max="12286" width="12.7109375" style="7" bestFit="1" customWidth="1"/>
    <col min="12287" max="12287" width="15" style="7" bestFit="1" customWidth="1"/>
    <col min="12288" max="12288" width="14.5703125" style="7" bestFit="1" customWidth="1"/>
    <col min="12289" max="12536" width="9.140625" style="7"/>
    <col min="12537" max="12537" width="79.42578125" style="7" customWidth="1"/>
    <col min="12538" max="12539" width="13.7109375" style="7" bestFit="1" customWidth="1"/>
    <col min="12540" max="12540" width="11.28515625" style="7" bestFit="1" customWidth="1"/>
    <col min="12541" max="12541" width="13.140625" style="7" bestFit="1" customWidth="1"/>
    <col min="12542" max="12542" width="12.7109375" style="7" bestFit="1" customWidth="1"/>
    <col min="12543" max="12543" width="15" style="7" bestFit="1" customWidth="1"/>
    <col min="12544" max="12544" width="14.5703125" style="7" bestFit="1" customWidth="1"/>
    <col min="12545" max="12792" width="9.140625" style="7"/>
    <col min="12793" max="12793" width="79.42578125" style="7" customWidth="1"/>
    <col min="12794" max="12795" width="13.7109375" style="7" bestFit="1" customWidth="1"/>
    <col min="12796" max="12796" width="11.28515625" style="7" bestFit="1" customWidth="1"/>
    <col min="12797" max="12797" width="13.140625" style="7" bestFit="1" customWidth="1"/>
    <col min="12798" max="12798" width="12.7109375" style="7" bestFit="1" customWidth="1"/>
    <col min="12799" max="12799" width="15" style="7" bestFit="1" customWidth="1"/>
    <col min="12800" max="12800" width="14.5703125" style="7" bestFit="1" customWidth="1"/>
    <col min="12801" max="13048" width="9.140625" style="7"/>
    <col min="13049" max="13049" width="79.42578125" style="7" customWidth="1"/>
    <col min="13050" max="13051" width="13.7109375" style="7" bestFit="1" customWidth="1"/>
    <col min="13052" max="13052" width="11.28515625" style="7" bestFit="1" customWidth="1"/>
    <col min="13053" max="13053" width="13.140625" style="7" bestFit="1" customWidth="1"/>
    <col min="13054" max="13054" width="12.7109375" style="7" bestFit="1" customWidth="1"/>
    <col min="13055" max="13055" width="15" style="7" bestFit="1" customWidth="1"/>
    <col min="13056" max="13056" width="14.5703125" style="7" bestFit="1" customWidth="1"/>
    <col min="13057" max="13304" width="9.140625" style="7"/>
    <col min="13305" max="13305" width="79.42578125" style="7" customWidth="1"/>
    <col min="13306" max="13307" width="13.7109375" style="7" bestFit="1" customWidth="1"/>
    <col min="13308" max="13308" width="11.28515625" style="7" bestFit="1" customWidth="1"/>
    <col min="13309" max="13309" width="13.140625" style="7" bestFit="1" customWidth="1"/>
    <col min="13310" max="13310" width="12.7109375" style="7" bestFit="1" customWidth="1"/>
    <col min="13311" max="13311" width="15" style="7" bestFit="1" customWidth="1"/>
    <col min="13312" max="13312" width="14.5703125" style="7" bestFit="1" customWidth="1"/>
    <col min="13313" max="13560" width="9.140625" style="7"/>
    <col min="13561" max="13561" width="79.42578125" style="7" customWidth="1"/>
    <col min="13562" max="13563" width="13.7109375" style="7" bestFit="1" customWidth="1"/>
    <col min="13564" max="13564" width="11.28515625" style="7" bestFit="1" customWidth="1"/>
    <col min="13565" max="13565" width="13.140625" style="7" bestFit="1" customWidth="1"/>
    <col min="13566" max="13566" width="12.7109375" style="7" bestFit="1" customWidth="1"/>
    <col min="13567" max="13567" width="15" style="7" bestFit="1" customWidth="1"/>
    <col min="13568" max="13568" width="14.5703125" style="7" bestFit="1" customWidth="1"/>
    <col min="13569" max="13816" width="9.140625" style="7"/>
    <col min="13817" max="13817" width="79.42578125" style="7" customWidth="1"/>
    <col min="13818" max="13819" width="13.7109375" style="7" bestFit="1" customWidth="1"/>
    <col min="13820" max="13820" width="11.28515625" style="7" bestFit="1" customWidth="1"/>
    <col min="13821" max="13821" width="13.140625" style="7" bestFit="1" customWidth="1"/>
    <col min="13822" max="13822" width="12.7109375" style="7" bestFit="1" customWidth="1"/>
    <col min="13823" max="13823" width="15" style="7" bestFit="1" customWidth="1"/>
    <col min="13824" max="13824" width="14.5703125" style="7" bestFit="1" customWidth="1"/>
    <col min="13825" max="14072" width="9.140625" style="7"/>
    <col min="14073" max="14073" width="79.42578125" style="7" customWidth="1"/>
    <col min="14074" max="14075" width="13.7109375" style="7" bestFit="1" customWidth="1"/>
    <col min="14076" max="14076" width="11.28515625" style="7" bestFit="1" customWidth="1"/>
    <col min="14077" max="14077" width="13.140625" style="7" bestFit="1" customWidth="1"/>
    <col min="14078" max="14078" width="12.7109375" style="7" bestFit="1" customWidth="1"/>
    <col min="14079" max="14079" width="15" style="7" bestFit="1" customWidth="1"/>
    <col min="14080" max="14080" width="14.5703125" style="7" bestFit="1" customWidth="1"/>
    <col min="14081" max="14328" width="9.140625" style="7"/>
    <col min="14329" max="14329" width="79.42578125" style="7" customWidth="1"/>
    <col min="14330" max="14331" width="13.7109375" style="7" bestFit="1" customWidth="1"/>
    <col min="14332" max="14332" width="11.28515625" style="7" bestFit="1" customWidth="1"/>
    <col min="14333" max="14333" width="13.140625" style="7" bestFit="1" customWidth="1"/>
    <col min="14334" max="14334" width="12.7109375" style="7" bestFit="1" customWidth="1"/>
    <col min="14335" max="14335" width="15" style="7" bestFit="1" customWidth="1"/>
    <col min="14336" max="14336" width="14.5703125" style="7" bestFit="1" customWidth="1"/>
    <col min="14337" max="14584" width="9.140625" style="7"/>
    <col min="14585" max="14585" width="79.42578125" style="7" customWidth="1"/>
    <col min="14586" max="14587" width="13.7109375" style="7" bestFit="1" customWidth="1"/>
    <col min="14588" max="14588" width="11.28515625" style="7" bestFit="1" customWidth="1"/>
    <col min="14589" max="14589" width="13.140625" style="7" bestFit="1" customWidth="1"/>
    <col min="14590" max="14590" width="12.7109375" style="7" bestFit="1" customWidth="1"/>
    <col min="14591" max="14591" width="15" style="7" bestFit="1" customWidth="1"/>
    <col min="14592" max="14592" width="14.5703125" style="7" bestFit="1" customWidth="1"/>
    <col min="14593" max="14840" width="9.140625" style="7"/>
    <col min="14841" max="14841" width="79.42578125" style="7" customWidth="1"/>
    <col min="14842" max="14843" width="13.7109375" style="7" bestFit="1" customWidth="1"/>
    <col min="14844" max="14844" width="11.28515625" style="7" bestFit="1" customWidth="1"/>
    <col min="14845" max="14845" width="13.140625" style="7" bestFit="1" customWidth="1"/>
    <col min="14846" max="14846" width="12.7109375" style="7" bestFit="1" customWidth="1"/>
    <col min="14847" max="14847" width="15" style="7" bestFit="1" customWidth="1"/>
    <col min="14848" max="14848" width="14.5703125" style="7" bestFit="1" customWidth="1"/>
    <col min="14849" max="15096" width="9.140625" style="7"/>
    <col min="15097" max="15097" width="79.42578125" style="7" customWidth="1"/>
    <col min="15098" max="15099" width="13.7109375" style="7" bestFit="1" customWidth="1"/>
    <col min="15100" max="15100" width="11.28515625" style="7" bestFit="1" customWidth="1"/>
    <col min="15101" max="15101" width="13.140625" style="7" bestFit="1" customWidth="1"/>
    <col min="15102" max="15102" width="12.7109375" style="7" bestFit="1" customWidth="1"/>
    <col min="15103" max="15103" width="15" style="7" bestFit="1" customWidth="1"/>
    <col min="15104" max="15104" width="14.5703125" style="7" bestFit="1" customWidth="1"/>
    <col min="15105" max="15352" width="9.140625" style="7"/>
    <col min="15353" max="15353" width="79.42578125" style="7" customWidth="1"/>
    <col min="15354" max="15355" width="13.7109375" style="7" bestFit="1" customWidth="1"/>
    <col min="15356" max="15356" width="11.28515625" style="7" bestFit="1" customWidth="1"/>
    <col min="15357" max="15357" width="13.140625" style="7" bestFit="1" customWidth="1"/>
    <col min="15358" max="15358" width="12.7109375" style="7" bestFit="1" customWidth="1"/>
    <col min="15359" max="15359" width="15" style="7" bestFit="1" customWidth="1"/>
    <col min="15360" max="15360" width="14.5703125" style="7" bestFit="1" customWidth="1"/>
    <col min="15361" max="15608" width="9.140625" style="7"/>
    <col min="15609" max="15609" width="79.42578125" style="7" customWidth="1"/>
    <col min="15610" max="15611" width="13.7109375" style="7" bestFit="1" customWidth="1"/>
    <col min="15612" max="15612" width="11.28515625" style="7" bestFit="1" customWidth="1"/>
    <col min="15613" max="15613" width="13.140625" style="7" bestFit="1" customWidth="1"/>
    <col min="15614" max="15614" width="12.7109375" style="7" bestFit="1" customWidth="1"/>
    <col min="15615" max="15615" width="15" style="7" bestFit="1" customWidth="1"/>
    <col min="15616" max="15616" width="14.5703125" style="7" bestFit="1" customWidth="1"/>
    <col min="15617" max="15864" width="9.140625" style="7"/>
    <col min="15865" max="15865" width="79.42578125" style="7" customWidth="1"/>
    <col min="15866" max="15867" width="13.7109375" style="7" bestFit="1" customWidth="1"/>
    <col min="15868" max="15868" width="11.28515625" style="7" bestFit="1" customWidth="1"/>
    <col min="15869" max="15869" width="13.140625" style="7" bestFit="1" customWidth="1"/>
    <col min="15870" max="15870" width="12.7109375" style="7" bestFit="1" customWidth="1"/>
    <col min="15871" max="15871" width="15" style="7" bestFit="1" customWidth="1"/>
    <col min="15872" max="15872" width="14.5703125" style="7" bestFit="1" customWidth="1"/>
    <col min="15873" max="16120" width="9.140625" style="7"/>
    <col min="16121" max="16121" width="79.42578125" style="7" customWidth="1"/>
    <col min="16122" max="16123" width="13.7109375" style="7" bestFit="1" customWidth="1"/>
    <col min="16124" max="16124" width="11.28515625" style="7" bestFit="1" customWidth="1"/>
    <col min="16125" max="16125" width="13.140625" style="7" bestFit="1" customWidth="1"/>
    <col min="16126" max="16126" width="12.7109375" style="7" bestFit="1" customWidth="1"/>
    <col min="16127" max="16127" width="15" style="7" bestFit="1" customWidth="1"/>
    <col min="16128" max="16128" width="14.5703125" style="7" bestFit="1" customWidth="1"/>
    <col min="16129" max="16384" width="9.140625" style="7"/>
  </cols>
  <sheetData>
    <row r="1" spans="1:10" s="3" customFormat="1" ht="45.75" customHeight="1" x14ac:dyDescent="0.25">
      <c r="A1" s="1"/>
      <c r="B1" s="1"/>
      <c r="C1" s="1"/>
      <c r="D1" s="1"/>
      <c r="E1" s="21" t="s">
        <v>42</v>
      </c>
      <c r="F1" s="21"/>
      <c r="G1" s="21"/>
      <c r="H1" s="21"/>
    </row>
    <row r="2" spans="1:10" s="3" customFormat="1" ht="7.5" customHeight="1" x14ac:dyDescent="0.25">
      <c r="A2" s="1"/>
      <c r="B2" s="1"/>
      <c r="C2" s="1"/>
      <c r="D2" s="1"/>
      <c r="E2" s="2"/>
      <c r="F2" s="2"/>
      <c r="G2" s="2"/>
      <c r="H2" s="2"/>
    </row>
    <row r="3" spans="1:10" s="4" customFormat="1" ht="16.5" x14ac:dyDescent="0.25">
      <c r="A3" s="20" t="s">
        <v>38</v>
      </c>
      <c r="B3" s="20"/>
      <c r="C3" s="20"/>
      <c r="D3" s="20"/>
      <c r="E3" s="20"/>
      <c r="F3" s="20"/>
      <c r="G3" s="20"/>
      <c r="H3" s="20"/>
    </row>
    <row r="4" spans="1:10" s="4" customFormat="1" ht="7.5" customHeight="1" x14ac:dyDescent="0.25">
      <c r="A4" s="5"/>
      <c r="B4" s="5"/>
      <c r="C4" s="5"/>
      <c r="D4" s="5"/>
      <c r="E4" s="5"/>
      <c r="F4" s="5"/>
      <c r="G4" s="5"/>
      <c r="H4" s="5"/>
    </row>
    <row r="5" spans="1:10" s="4" customFormat="1" ht="63.75" x14ac:dyDescent="0.25">
      <c r="A5" s="6" t="s">
        <v>24</v>
      </c>
      <c r="B5" s="6" t="s">
        <v>33</v>
      </c>
      <c r="C5" s="6" t="s">
        <v>0</v>
      </c>
      <c r="D5" s="6" t="s">
        <v>34</v>
      </c>
      <c r="E5" s="6" t="s">
        <v>35</v>
      </c>
      <c r="F5" s="6" t="s">
        <v>0</v>
      </c>
      <c r="G5" s="6" t="s">
        <v>1</v>
      </c>
      <c r="H5" s="6" t="s">
        <v>2</v>
      </c>
    </row>
    <row r="6" spans="1:10" s="4" customFormat="1" x14ac:dyDescent="0.2">
      <c r="A6" s="6" t="s">
        <v>3</v>
      </c>
      <c r="B6" s="6">
        <v>1</v>
      </c>
      <c r="C6" s="6">
        <v>2</v>
      </c>
      <c r="D6" s="6" t="s">
        <v>4</v>
      </c>
      <c r="E6" s="6">
        <v>3</v>
      </c>
      <c r="F6" s="6">
        <v>4</v>
      </c>
      <c r="G6" s="6">
        <v>5</v>
      </c>
      <c r="H6" s="6">
        <v>6</v>
      </c>
      <c r="I6" s="7"/>
      <c r="J6" s="7"/>
    </row>
    <row r="7" spans="1:10" ht="153" x14ac:dyDescent="0.2">
      <c r="A7" s="12" t="s">
        <v>19</v>
      </c>
      <c r="B7" s="18">
        <v>5917184.9289999995</v>
      </c>
      <c r="C7" s="13">
        <f>B7/$B$38*100</f>
        <v>33.771008045955156</v>
      </c>
      <c r="D7" s="12" t="s">
        <v>19</v>
      </c>
      <c r="E7" s="13">
        <v>6232927.4500000002</v>
      </c>
      <c r="F7" s="13">
        <f>E7/$E$38*100</f>
        <v>33.945168960841237</v>
      </c>
      <c r="G7" s="13">
        <f t="shared" ref="G7:G31" si="0">E7-B7</f>
        <v>315742.52100000065</v>
      </c>
      <c r="H7" s="13">
        <f>IF(B7=0,"---",G7/B7*100)</f>
        <v>5.3360259107764767</v>
      </c>
    </row>
    <row r="8" spans="1:10" ht="89.25" x14ac:dyDescent="0.2">
      <c r="A8" s="12" t="s">
        <v>17</v>
      </c>
      <c r="B8" s="18">
        <v>2783459.3930000002</v>
      </c>
      <c r="C8" s="13">
        <f>B8/$B$38*100</f>
        <v>15.885971232012592</v>
      </c>
      <c r="D8" s="12" t="s">
        <v>17</v>
      </c>
      <c r="E8" s="13">
        <v>3089840.36</v>
      </c>
      <c r="F8" s="13">
        <f>E8/$E$38*100</f>
        <v>16.827590875011147</v>
      </c>
      <c r="G8" s="13">
        <f t="shared" si="0"/>
        <v>306380.96699999971</v>
      </c>
      <c r="H8" s="13">
        <f t="shared" ref="H8:H37" si="1">IF(B8=0,"---",G8/B8*100)</f>
        <v>11.007200887158755</v>
      </c>
    </row>
    <row r="9" spans="1:10" ht="38.25" x14ac:dyDescent="0.2">
      <c r="A9" s="12" t="s">
        <v>5</v>
      </c>
      <c r="B9" s="18">
        <v>2492559.9369999999</v>
      </c>
      <c r="C9" s="13">
        <f>B9/$B$38*100</f>
        <v>14.225727723145237</v>
      </c>
      <c r="D9" s="12" t="s">
        <v>5</v>
      </c>
      <c r="E9" s="13">
        <v>2649602.1340000001</v>
      </c>
      <c r="F9" s="13">
        <f>E9/$E$38*100</f>
        <v>14.430007863742341</v>
      </c>
      <c r="G9" s="13">
        <f t="shared" si="0"/>
        <v>157042.19700000016</v>
      </c>
      <c r="H9" s="13">
        <f t="shared" si="1"/>
        <v>6.3004381426836744</v>
      </c>
    </row>
    <row r="10" spans="1:10" ht="38.25" x14ac:dyDescent="0.2">
      <c r="A10" s="12" t="s">
        <v>7</v>
      </c>
      <c r="B10" s="18">
        <v>951001.1</v>
      </c>
      <c r="C10" s="13">
        <f>B10/$B$38*100</f>
        <v>5.4276258364701526</v>
      </c>
      <c r="D10" s="12" t="s">
        <v>7</v>
      </c>
      <c r="E10" s="13">
        <v>986188.14099999995</v>
      </c>
      <c r="F10" s="13">
        <f>E10/$E$38*100</f>
        <v>5.3708828382757634</v>
      </c>
      <c r="G10" s="13">
        <f t="shared" si="0"/>
        <v>35187.040999999968</v>
      </c>
      <c r="H10" s="13">
        <f t="shared" si="1"/>
        <v>3.7000000315457013</v>
      </c>
    </row>
    <row r="11" spans="1:10" ht="25.5" x14ac:dyDescent="0.2">
      <c r="A11" s="12" t="s">
        <v>6</v>
      </c>
      <c r="B11" s="18">
        <v>835334.79</v>
      </c>
      <c r="C11" s="13">
        <f>B11/$B$38*100</f>
        <v>4.7674862713685293</v>
      </c>
      <c r="D11" s="12" t="s">
        <v>6</v>
      </c>
      <c r="E11" s="13">
        <v>841145.99899999995</v>
      </c>
      <c r="F11" s="13">
        <f>E11/$E$38*100</f>
        <v>4.5809682987390765</v>
      </c>
      <c r="G11" s="13">
        <f t="shared" si="0"/>
        <v>5811.2089999999152</v>
      </c>
      <c r="H11" s="13">
        <f t="shared" si="1"/>
        <v>0.69567424577155645</v>
      </c>
    </row>
    <row r="12" spans="1:10" ht="89.25" x14ac:dyDescent="0.2">
      <c r="A12" s="12" t="s">
        <v>40</v>
      </c>
      <c r="B12" s="22">
        <f>264510.514</f>
        <v>264510.51400000002</v>
      </c>
      <c r="C12" s="22">
        <f>B12/$B$38*100</f>
        <v>1.5096345312370303</v>
      </c>
      <c r="D12" s="12" t="s">
        <v>40</v>
      </c>
      <c r="E12" s="13">
        <v>268847.43699999998</v>
      </c>
      <c r="F12" s="13">
        <f>E12/$E$38*100</f>
        <v>1.4641710090262832</v>
      </c>
      <c r="G12" s="13">
        <f t="shared" ref="G12:G13" si="2">E12-B12</f>
        <v>4336.9229999999516</v>
      </c>
      <c r="H12" s="13">
        <f t="shared" ref="H12:H13" si="3">IF(B12=0,"---",G12/B12*100)</f>
        <v>1.6396032559975862</v>
      </c>
    </row>
    <row r="13" spans="1:10" ht="89.25" x14ac:dyDescent="0.2">
      <c r="A13" s="12" t="s">
        <v>39</v>
      </c>
      <c r="B13" s="19">
        <v>550129.94799999997</v>
      </c>
      <c r="C13" s="13">
        <f>B13/$B$38*100</f>
        <v>3.1397434968064513</v>
      </c>
      <c r="D13" s="12" t="s">
        <v>39</v>
      </c>
      <c r="E13" s="13">
        <v>561174.02800000005</v>
      </c>
      <c r="F13" s="13">
        <f>E13/$E$38*100</f>
        <v>3.0562119244458481</v>
      </c>
      <c r="G13" s="13">
        <f t="shared" si="2"/>
        <v>11044.080000000075</v>
      </c>
      <c r="H13" s="13">
        <f t="shared" si="3"/>
        <v>2.0075402257504575</v>
      </c>
    </row>
    <row r="14" spans="1:10" ht="38.25" x14ac:dyDescent="0.2">
      <c r="A14" s="12" t="s">
        <v>26</v>
      </c>
      <c r="B14" s="13">
        <v>422024</v>
      </c>
      <c r="C14" s="13">
        <f>B14/$B$38*100</f>
        <v>2.4086074832200297</v>
      </c>
      <c r="D14" s="12" t="s">
        <v>26</v>
      </c>
      <c r="E14" s="13">
        <v>412826.7</v>
      </c>
      <c r="F14" s="13">
        <f>E14/$E$38*100</f>
        <v>2.248296999357263</v>
      </c>
      <c r="G14" s="13">
        <f t="shared" si="0"/>
        <v>-9197.2999999999884</v>
      </c>
      <c r="H14" s="13">
        <f t="shared" si="1"/>
        <v>-2.17933103330616</v>
      </c>
    </row>
    <row r="15" spans="1:10" ht="89.25" x14ac:dyDescent="0.2">
      <c r="A15" s="12" t="s">
        <v>16</v>
      </c>
      <c r="B15" s="18">
        <v>386186.4</v>
      </c>
      <c r="C15" s="13">
        <f>B15/$B$38*100</f>
        <v>2.2040724057347538</v>
      </c>
      <c r="D15" s="12" t="s">
        <v>16</v>
      </c>
      <c r="E15" s="13">
        <v>467574.2</v>
      </c>
      <c r="F15" s="13">
        <f>E15/$E$38*100</f>
        <v>2.5464575591570817</v>
      </c>
      <c r="G15" s="13">
        <f t="shared" si="0"/>
        <v>81387.799999999988</v>
      </c>
      <c r="H15" s="13">
        <f t="shared" si="1"/>
        <v>21.074745252551612</v>
      </c>
    </row>
    <row r="16" spans="1:10" x14ac:dyDescent="0.2">
      <c r="A16" s="12" t="s">
        <v>8</v>
      </c>
      <c r="B16" s="18">
        <v>347771.23100000003</v>
      </c>
      <c r="C16" s="13">
        <f>B16/$B$38*100</f>
        <v>1.9848264303339185</v>
      </c>
      <c r="D16" s="12" t="s">
        <v>8</v>
      </c>
      <c r="E16" s="13">
        <v>380528.163</v>
      </c>
      <c r="F16" s="13">
        <f>E16/$E$38*100</f>
        <v>2.0723958189812612</v>
      </c>
      <c r="G16" s="13">
        <f t="shared" si="0"/>
        <v>32756.931999999972</v>
      </c>
      <c r="H16" s="13">
        <f t="shared" si="1"/>
        <v>9.4191034450460247</v>
      </c>
    </row>
    <row r="17" spans="1:10" ht="25.5" x14ac:dyDescent="0.2">
      <c r="A17" s="12" t="s">
        <v>28</v>
      </c>
      <c r="B17" s="13">
        <v>245275.05799999999</v>
      </c>
      <c r="C17" s="13">
        <f>B17/$B$38*100</f>
        <v>1.3998524731911617</v>
      </c>
      <c r="D17" s="12" t="s">
        <v>28</v>
      </c>
      <c r="E17" s="13">
        <v>254808.625</v>
      </c>
      <c r="F17" s="13">
        <f>E17/$E$38*100</f>
        <v>1.3877141836946352</v>
      </c>
      <c r="G17" s="13">
        <f t="shared" si="0"/>
        <v>9533.56700000001</v>
      </c>
      <c r="H17" s="13">
        <f t="shared" si="1"/>
        <v>3.8868880830108745</v>
      </c>
    </row>
    <row r="18" spans="1:10" ht="51" x14ac:dyDescent="0.2">
      <c r="A18" s="12" t="s">
        <v>18</v>
      </c>
      <c r="B18" s="13">
        <v>53716.83</v>
      </c>
      <c r="C18" s="13">
        <f>B18/$B$38*100</f>
        <v>0.30657677931316274</v>
      </c>
      <c r="D18" s="12" t="s">
        <v>18</v>
      </c>
      <c r="E18" s="13">
        <v>53716.83</v>
      </c>
      <c r="F18" s="13">
        <f>E18/$E$38*100</f>
        <v>0.29254742414670415</v>
      </c>
      <c r="G18" s="13">
        <f t="shared" si="0"/>
        <v>0</v>
      </c>
      <c r="H18" s="13">
        <f t="shared" si="1"/>
        <v>0</v>
      </c>
    </row>
    <row r="19" spans="1:10" ht="38.25" x14ac:dyDescent="0.2">
      <c r="A19" s="12" t="s">
        <v>27</v>
      </c>
      <c r="B19" s="13">
        <v>78649.8</v>
      </c>
      <c r="C19" s="13">
        <f>B19/$B$38*100</f>
        <v>0.44887612276495814</v>
      </c>
      <c r="D19" s="12" t="s">
        <v>27</v>
      </c>
      <c r="E19" s="13">
        <v>80639.100000000006</v>
      </c>
      <c r="F19" s="13">
        <f>E19/$E$38*100</f>
        <v>0.4391688971688853</v>
      </c>
      <c r="G19" s="13">
        <f t="shared" si="0"/>
        <v>1989.3000000000029</v>
      </c>
      <c r="H19" s="13">
        <f t="shared" si="1"/>
        <v>2.5293134884004824</v>
      </c>
    </row>
    <row r="20" spans="1:10" ht="25.5" x14ac:dyDescent="0.2">
      <c r="A20" s="12" t="s">
        <v>21</v>
      </c>
      <c r="B20" s="13">
        <v>66850.073000000004</v>
      </c>
      <c r="C20" s="13">
        <f>B20/$B$38*100</f>
        <v>0.38153182302808669</v>
      </c>
      <c r="D20" s="12" t="s">
        <v>21</v>
      </c>
      <c r="E20" s="13">
        <v>43090.732000000004</v>
      </c>
      <c r="F20" s="13">
        <f>E20/$E$38*100</f>
        <v>0.23467659300066587</v>
      </c>
      <c r="G20" s="13">
        <f t="shared" si="0"/>
        <v>-23759.341</v>
      </c>
      <c r="H20" s="13">
        <f t="shared" si="1"/>
        <v>-35.541234188330648</v>
      </c>
    </row>
    <row r="21" spans="1:10" ht="25.5" x14ac:dyDescent="0.2">
      <c r="A21" s="12" t="s">
        <v>9</v>
      </c>
      <c r="B21" s="13">
        <v>31683.200000000001</v>
      </c>
      <c r="C21" s="13">
        <f>B21/$B$38*100</f>
        <v>0.18082476971062511</v>
      </c>
      <c r="D21" s="12" t="s">
        <v>9</v>
      </c>
      <c r="E21" s="13">
        <v>33663</v>
      </c>
      <c r="F21" s="13">
        <f>E21/$E$38*100</f>
        <v>0.18333218730611062</v>
      </c>
      <c r="G21" s="13">
        <f t="shared" si="0"/>
        <v>1979.7999999999993</v>
      </c>
      <c r="H21" s="13">
        <f t="shared" si="1"/>
        <v>6.2487375012624957</v>
      </c>
    </row>
    <row r="22" spans="1:10" s="8" customFormat="1" ht="25.5" x14ac:dyDescent="0.2">
      <c r="A22" s="12" t="s">
        <v>15</v>
      </c>
      <c r="B22" s="13">
        <v>13946.087</v>
      </c>
      <c r="C22" s="13">
        <f>B22/$B$38*100</f>
        <v>7.9594168838354157E-2</v>
      </c>
      <c r="D22" s="12" t="s">
        <v>15</v>
      </c>
      <c r="E22" s="13">
        <v>12647.8</v>
      </c>
      <c r="F22" s="13">
        <f>E22/$E$38*100</f>
        <v>6.888122979562801E-2</v>
      </c>
      <c r="G22" s="13">
        <f t="shared" si="0"/>
        <v>-1298.2870000000003</v>
      </c>
      <c r="H22" s="13">
        <f t="shared" si="1"/>
        <v>-9.3093281291017345</v>
      </c>
      <c r="I22" s="7"/>
      <c r="J22" s="7"/>
    </row>
    <row r="23" spans="1:10" ht="63.75" x14ac:dyDescent="0.2">
      <c r="A23" s="12" t="s">
        <v>20</v>
      </c>
      <c r="B23" s="13">
        <v>22139.207999999999</v>
      </c>
      <c r="C23" s="13">
        <f>B23/$B$38*100</f>
        <v>0.12635457239722089</v>
      </c>
      <c r="D23" s="12" t="s">
        <v>20</v>
      </c>
      <c r="E23" s="13">
        <v>22139.21</v>
      </c>
      <c r="F23" s="13">
        <f>E23/$E$38*100</f>
        <v>0.1205724324786655</v>
      </c>
      <c r="G23" s="13">
        <f t="shared" si="0"/>
        <v>2.0000000004074536E-3</v>
      </c>
      <c r="H23" s="13">
        <f t="shared" si="1"/>
        <v>9.0337468278334704E-6</v>
      </c>
    </row>
    <row r="24" spans="1:10" x14ac:dyDescent="0.2">
      <c r="A24" s="12" t="s">
        <v>10</v>
      </c>
      <c r="B24" s="13">
        <v>18551.831999999999</v>
      </c>
      <c r="C24" s="13">
        <f>B24/$B$38*100</f>
        <v>0.10588042713836371</v>
      </c>
      <c r="D24" s="12" t="s">
        <v>10</v>
      </c>
      <c r="E24" s="13">
        <v>19156.083999999999</v>
      </c>
      <c r="F24" s="13">
        <f>E24/$E$38*100</f>
        <v>0.10432601906958942</v>
      </c>
      <c r="G24" s="13">
        <f t="shared" si="0"/>
        <v>604.25200000000041</v>
      </c>
      <c r="H24" s="13">
        <f t="shared" si="1"/>
        <v>3.2571015088968056</v>
      </c>
    </row>
    <row r="25" spans="1:10" ht="25.5" x14ac:dyDescent="0.2">
      <c r="A25" s="12" t="s">
        <v>29</v>
      </c>
      <c r="B25" s="13">
        <v>12158.119000000001</v>
      </c>
      <c r="C25" s="13">
        <f>B25/$B$38*100</f>
        <v>6.9389741828141588E-2</v>
      </c>
      <c r="D25" s="12" t="s">
        <v>29</v>
      </c>
      <c r="E25" s="13">
        <v>12158.119000000001</v>
      </c>
      <c r="F25" s="13">
        <f>E25/$E$38*100</f>
        <v>6.6214376312211706E-2</v>
      </c>
      <c r="G25" s="13">
        <f t="shared" si="0"/>
        <v>0</v>
      </c>
      <c r="H25" s="13">
        <f t="shared" si="1"/>
        <v>0</v>
      </c>
    </row>
    <row r="26" spans="1:10" ht="25.5" x14ac:dyDescent="0.2">
      <c r="A26" s="12" t="s">
        <v>31</v>
      </c>
      <c r="B26" s="13">
        <v>13047.2</v>
      </c>
      <c r="C26" s="13">
        <f>B26/$B$38*100</f>
        <v>7.4463972558594702E-2</v>
      </c>
      <c r="D26" s="12" t="s">
        <v>31</v>
      </c>
      <c r="E26" s="13">
        <v>13943.86</v>
      </c>
      <c r="F26" s="13">
        <f>E26/$E$38*100</f>
        <v>7.5939706897489342E-2</v>
      </c>
      <c r="G26" s="13">
        <f t="shared" si="0"/>
        <v>896.65999999999985</v>
      </c>
      <c r="H26" s="13">
        <f t="shared" si="1"/>
        <v>6.8724323992887344</v>
      </c>
    </row>
    <row r="27" spans="1:10" ht="76.5" x14ac:dyDescent="0.2">
      <c r="A27" s="12" t="s">
        <v>30</v>
      </c>
      <c r="B27" s="13">
        <v>5241.3</v>
      </c>
      <c r="C27" s="13">
        <f>B27/$B$38*100</f>
        <v>2.9913546153302047E-2</v>
      </c>
      <c r="D27" s="12" t="s">
        <v>30</v>
      </c>
      <c r="E27" s="13">
        <v>5294</v>
      </c>
      <c r="F27" s="13">
        <f>E27/$E$38*100</f>
        <v>2.8831672744513256E-2</v>
      </c>
      <c r="G27" s="13">
        <f t="shared" si="0"/>
        <v>52.699999999999818</v>
      </c>
      <c r="H27" s="13">
        <f t="shared" si="1"/>
        <v>1.0054757407513368</v>
      </c>
    </row>
    <row r="28" spans="1:10" ht="25.5" x14ac:dyDescent="0.2">
      <c r="A28" s="12" t="s">
        <v>11</v>
      </c>
      <c r="B28" s="13">
        <v>2527.3519999999999</v>
      </c>
      <c r="C28" s="13">
        <f>B28/$B$38*100</f>
        <v>1.4424295632312636E-2</v>
      </c>
      <c r="D28" s="12" t="s">
        <v>11</v>
      </c>
      <c r="E28" s="13">
        <v>2696.4059999999999</v>
      </c>
      <c r="F28" s="13">
        <f>E28/$E$38*100</f>
        <v>1.4684906569388366E-2</v>
      </c>
      <c r="G28" s="13">
        <f t="shared" si="0"/>
        <v>169.05400000000009</v>
      </c>
      <c r="H28" s="13">
        <f t="shared" si="1"/>
        <v>6.6889772378362844</v>
      </c>
    </row>
    <row r="29" spans="1:10" ht="38.25" x14ac:dyDescent="0.2">
      <c r="A29" s="12" t="s">
        <v>13</v>
      </c>
      <c r="B29" s="13">
        <v>106.6</v>
      </c>
      <c r="C29" s="13">
        <f>B29/$B$38*100</f>
        <v>6.0839563084387417E-4</v>
      </c>
      <c r="D29" s="12" t="s">
        <v>13</v>
      </c>
      <c r="E29" s="13">
        <v>91.8</v>
      </c>
      <c r="F29" s="13">
        <f>E29/$E$38*100</f>
        <v>4.9995231544131403E-4</v>
      </c>
      <c r="G29" s="13">
        <f t="shared" si="0"/>
        <v>-14.799999999999997</v>
      </c>
      <c r="H29" s="13">
        <f t="shared" si="1"/>
        <v>-13.883677298311442</v>
      </c>
    </row>
    <row r="30" spans="1:10" ht="38.25" x14ac:dyDescent="0.2">
      <c r="A30" s="12" t="s">
        <v>12</v>
      </c>
      <c r="B30" s="13">
        <v>2035.5840000000001</v>
      </c>
      <c r="C30" s="13">
        <f>B30/$B$38*100</f>
        <v>1.1617639885700722E-2</v>
      </c>
      <c r="D30" s="12" t="s">
        <v>12</v>
      </c>
      <c r="E30" s="13">
        <v>2035.5840000000001</v>
      </c>
      <c r="F30" s="13">
        <f>E30/$E$38*100</f>
        <v>1.1086001460515162E-2</v>
      </c>
      <c r="G30" s="13">
        <f t="shared" si="0"/>
        <v>0</v>
      </c>
      <c r="H30" s="13">
        <f t="shared" si="1"/>
        <v>0</v>
      </c>
    </row>
    <row r="31" spans="1:10" ht="38.25" x14ac:dyDescent="0.2">
      <c r="A31" s="12" t="s">
        <v>25</v>
      </c>
      <c r="B31" s="18">
        <v>769148.26100000006</v>
      </c>
      <c r="C31" s="13">
        <f>B31/$B$38*100</f>
        <v>4.3897414771441259</v>
      </c>
      <c r="D31" s="12" t="s">
        <v>25</v>
      </c>
      <c r="E31" s="13">
        <v>274982.40000000002</v>
      </c>
      <c r="F31" s="13">
        <f>E31/$E$38*100</f>
        <v>1.4975826534380132</v>
      </c>
      <c r="G31" s="13">
        <f t="shared" si="0"/>
        <v>-494165.86100000003</v>
      </c>
      <c r="H31" s="13">
        <f t="shared" si="1"/>
        <v>-64.248453264071031</v>
      </c>
    </row>
    <row r="32" spans="1:10" ht="25.5" x14ac:dyDescent="0.2">
      <c r="A32" s="12" t="s">
        <v>22</v>
      </c>
      <c r="B32" s="18">
        <v>972997.1</v>
      </c>
      <c r="C32" s="13">
        <f>B32/$B$38*100</f>
        <v>5.5531630812735475</v>
      </c>
      <c r="D32" s="12" t="s">
        <v>22</v>
      </c>
      <c r="E32" s="13">
        <v>850822.8</v>
      </c>
      <c r="F32" s="13">
        <f>E32/$E$38*100</f>
        <v>4.6336691600246418</v>
      </c>
      <c r="G32" s="13">
        <f t="shared" ref="G32:G37" si="4">E32-B32</f>
        <v>-122174.29999999993</v>
      </c>
      <c r="H32" s="13">
        <f t="shared" si="1"/>
        <v>-12.556491689440794</v>
      </c>
    </row>
    <row r="33" spans="1:8" ht="242.25" x14ac:dyDescent="0.2">
      <c r="A33" s="12" t="s">
        <v>14</v>
      </c>
      <c r="B33" s="13">
        <v>232579.019</v>
      </c>
      <c r="C33" s="13">
        <f>B33/$B$38*100</f>
        <v>1.3273926734104542</v>
      </c>
      <c r="D33" s="12" t="s">
        <v>14</v>
      </c>
      <c r="E33" s="13">
        <v>230167.28200000001</v>
      </c>
      <c r="F33" s="13">
        <f>E33/$E$38*100</f>
        <v>1.2535148755417636</v>
      </c>
      <c r="G33" s="13">
        <f>E33-B33</f>
        <v>-2411.7369999999937</v>
      </c>
      <c r="H33" s="13">
        <f t="shared" si="1"/>
        <v>-1.036953810524067</v>
      </c>
    </row>
    <row r="34" spans="1:8" x14ac:dyDescent="0.2">
      <c r="A34" s="12" t="s">
        <v>32</v>
      </c>
      <c r="B34" s="13">
        <v>15998.9</v>
      </c>
      <c r="C34" s="13">
        <f>B34/$B$38*100</f>
        <v>9.1310139383752889E-2</v>
      </c>
      <c r="D34" s="12" t="s">
        <v>32</v>
      </c>
      <c r="E34" s="13">
        <v>15872.2</v>
      </c>
      <c r="F34" s="13">
        <f>E34/$E$38*100</f>
        <v>8.6441646417730125E-2</v>
      </c>
      <c r="G34" s="13">
        <f>E34-B34</f>
        <v>-126.69999999999891</v>
      </c>
      <c r="H34" s="13">
        <f>IF(B34=0,"---",G34/B34*100)</f>
        <v>-0.79192944514934716</v>
      </c>
    </row>
    <row r="35" spans="1:8" ht="38.25" x14ac:dyDescent="0.2">
      <c r="A35" s="12" t="s">
        <v>23</v>
      </c>
      <c r="B35" s="13">
        <v>14679.584999999999</v>
      </c>
      <c r="C35" s="13">
        <f>B35/$B$38*100</f>
        <v>8.3780444433407819E-2</v>
      </c>
      <c r="D35" s="12"/>
      <c r="E35" s="13"/>
      <c r="F35" s="13"/>
      <c r="G35" s="13"/>
      <c r="H35" s="13"/>
    </row>
    <row r="36" spans="1:8" ht="25.5" x14ac:dyDescent="0.2">
      <c r="A36" s="12"/>
      <c r="B36" s="13"/>
      <c r="C36" s="13"/>
      <c r="D36" s="12" t="s">
        <v>36</v>
      </c>
      <c r="E36" s="13">
        <v>88214.399999999994</v>
      </c>
      <c r="F36" s="13">
        <f>E36/$E$38*100</f>
        <v>0.48042476617937097</v>
      </c>
      <c r="G36" s="13">
        <f t="shared" si="4"/>
        <v>88214.399999999994</v>
      </c>
      <c r="H36" s="13" t="str">
        <f t="shared" si="1"/>
        <v>---</v>
      </c>
    </row>
    <row r="37" spans="1:8" ht="25.5" x14ac:dyDescent="0.2">
      <c r="A37" s="12"/>
      <c r="B37" s="13"/>
      <c r="C37" s="13"/>
      <c r="D37" s="12" t="s">
        <v>37</v>
      </c>
      <c r="E37" s="13">
        <v>454956.3</v>
      </c>
      <c r="F37" s="13">
        <f>E37/$E$38*100</f>
        <v>2.4777391678607095</v>
      </c>
      <c r="G37" s="13">
        <f t="shared" si="4"/>
        <v>454956.3</v>
      </c>
      <c r="H37" s="13" t="str">
        <f t="shared" si="1"/>
        <v>---</v>
      </c>
    </row>
    <row r="38" spans="1:8" x14ac:dyDescent="0.2">
      <c r="A38" s="10" t="s">
        <v>41</v>
      </c>
      <c r="B38" s="11">
        <f>SUM(B7:B37)</f>
        <v>17521493.350000005</v>
      </c>
      <c r="C38" s="14">
        <f>B38/$B$38*100</f>
        <v>100</v>
      </c>
      <c r="D38" s="10"/>
      <c r="E38" s="11">
        <f>SUM(E7:E37)</f>
        <v>18361751.144000005</v>
      </c>
      <c r="F38" s="11">
        <f>E38/$E$38*100</f>
        <v>100</v>
      </c>
      <c r="G38" s="11">
        <f t="shared" ref="G38" si="5">E38-B38</f>
        <v>840257.79399999976</v>
      </c>
      <c r="H38" s="11">
        <f t="shared" ref="H38" si="6">G38/B38*100</f>
        <v>4.7955832143725328</v>
      </c>
    </row>
    <row r="39" spans="1:8" ht="31.5" customHeight="1" x14ac:dyDescent="0.2">
      <c r="A39" s="15"/>
      <c r="B39" s="15"/>
      <c r="C39" s="15"/>
      <c r="D39" s="15"/>
      <c r="E39" s="16"/>
      <c r="F39" s="15"/>
      <c r="G39" s="15"/>
      <c r="H39" s="15"/>
    </row>
    <row r="40" spans="1:8" x14ac:dyDescent="0.2">
      <c r="E40" s="17"/>
    </row>
  </sheetData>
  <sortState ref="A7:J31">
    <sortCondition descending="1" ref="E7:E31"/>
    <sortCondition descending="1" ref="B7:B31"/>
  </sortState>
  <mergeCells count="2">
    <mergeCell ref="A3:H3"/>
    <mergeCell ref="E1:H1"/>
  </mergeCells>
  <printOptions horizontalCentered="1"/>
  <pageMargins left="0.39370078740157483" right="0.39370078740157483" top="0.78740157480314965" bottom="0.39370078740157483" header="0" footer="0"/>
  <pageSetup paperSize="9" scale="74" fitToHeight="3" orientation="landscape" r:id="rId1"/>
  <headerFooter alignWithMargins="0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8</vt:lpstr>
      <vt:lpstr>'Прил 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2020-11-11T11:12:14Z</dcterms:modified>
</cp:coreProperties>
</file>